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360" yWindow="105" windowWidth="15195" windowHeight="9450"/>
  </bookViews>
  <sheets>
    <sheet name="Ark1" sheetId="1" r:id="rId1"/>
    <sheet name="Ark2" sheetId="2" r:id="rId2"/>
    <sheet name="Ark3" sheetId="3" r:id="rId3"/>
  </sheets>
  <calcPr calcId="125725"/>
</workbook>
</file>

<file path=xl/calcChain.xml><?xml version="1.0" encoding="utf-8"?>
<calcChain xmlns="http://schemas.openxmlformats.org/spreadsheetml/2006/main">
  <c r="E17" i="1"/>
  <c r="E37"/>
  <c r="D37"/>
  <c r="C37"/>
  <c r="B37"/>
  <c r="D12"/>
  <c r="E12"/>
  <c r="B12"/>
  <c r="B21"/>
  <c r="C21"/>
  <c r="D21"/>
  <c r="E21"/>
  <c r="E7"/>
  <c r="E40" s="1"/>
  <c r="B7"/>
  <c r="C6"/>
  <c r="D6"/>
  <c r="D40" s="1"/>
  <c r="B6"/>
  <c r="B40" s="1"/>
  <c r="C40"/>
</calcChain>
</file>

<file path=xl/sharedStrings.xml><?xml version="1.0" encoding="utf-8"?>
<sst xmlns="http://schemas.openxmlformats.org/spreadsheetml/2006/main" count="70" uniqueCount="61">
  <si>
    <t>Morgenmad</t>
  </si>
  <si>
    <t>Protein</t>
  </si>
  <si>
    <t>Kulhydrat</t>
  </si>
  <si>
    <t>Fedt</t>
  </si>
  <si>
    <t>55 g havregryn</t>
  </si>
  <si>
    <t>120 g mælk i havregryn</t>
  </si>
  <si>
    <t>130 g mælk (1 glas)</t>
  </si>
  <si>
    <t>Middagsmad</t>
  </si>
  <si>
    <t>Eftermiddagsmad</t>
  </si>
  <si>
    <t xml:space="preserve">Aftensmad </t>
  </si>
  <si>
    <t>Tilskud</t>
  </si>
  <si>
    <t>Natmad</t>
  </si>
  <si>
    <t>Sum</t>
  </si>
  <si>
    <t>Daglig Kost</t>
  </si>
  <si>
    <t>Leverpostej</t>
  </si>
  <si>
    <t>Pålæg</t>
  </si>
  <si>
    <t>45 g makrel i tomat (1 mad) + (strej mayonaise 5 g)</t>
  </si>
  <si>
    <t xml:space="preserve">50 g sild m. karry (2 mellem stykker)(1 mad) </t>
  </si>
  <si>
    <t>20 g røde runde ost (1 mad) + 5 g sennep</t>
  </si>
  <si>
    <t>30 g tunsalat</t>
  </si>
  <si>
    <t>10 g magert spegepølse (2 skiver, 1 mad)</t>
  </si>
  <si>
    <t>plus 2 g maynonaise og 2 g ristet løg</t>
  </si>
  <si>
    <t>Vitaminpille</t>
  </si>
  <si>
    <t>130 g kippers i olie (1 dåse)</t>
  </si>
  <si>
    <t>150 g pasta</t>
  </si>
  <si>
    <t>30 g rullepølse (1 skive) + 10 g sennep (1 mad)</t>
  </si>
  <si>
    <t>50 g druesukker</t>
  </si>
  <si>
    <t>50 g whey protein</t>
  </si>
  <si>
    <t>90 g banan (1 stk ca.)</t>
  </si>
  <si>
    <t xml:space="preserve">20 g jordnøddesmør    </t>
  </si>
  <si>
    <t>Vægt</t>
  </si>
  <si>
    <t>Fedt %</t>
  </si>
  <si>
    <t>70 kg 154 lbs</t>
  </si>
  <si>
    <t xml:space="preserve">Kalorieindtag burde da ifølge "the truth about bulking" ligge </t>
  </si>
  <si>
    <t>min vægt, der således efter bedste vilkår skulle gaine med</t>
  </si>
  <si>
    <t xml:space="preserve">min diæt indtil jeg når de + 0,25 kg cirka. </t>
  </si>
  <si>
    <t>Vægt: 78,0 efter alt på wc</t>
  </si>
  <si>
    <t>78,9 eftr at have pisset men før at have lavet en kæmpe lort</t>
  </si>
  <si>
    <t xml:space="preserve">0,20 kg pr. uge, ellers skal jeg dá ligge ekstra 250 kcal til </t>
  </si>
  <si>
    <t>79,4? Wtf? Forsøgte uden tun, opdagede manglende gryn? 4 dage</t>
  </si>
  <si>
    <t xml:space="preserve">Max squat: </t>
  </si>
  <si>
    <t>Fedtfri vægt (mm. Meget tvivlsomt, lod den bare være 12 mm, ved</t>
  </si>
  <si>
    <t>2. måling)</t>
  </si>
  <si>
    <t>72,4 (159,6 lbs)</t>
  </si>
  <si>
    <t>på cirka 3260,5 kcal. Men da jeg har en ekstra god forbrænd-</t>
  </si>
  <si>
    <t>130 g tun olie</t>
  </si>
  <si>
    <t>ing  vil jeg starte ud med 3293,8 kcal, og se om jeg kan følge</t>
  </si>
  <si>
    <t>få ændringer i diæt, vand &gt; olie = passer med kcal nu</t>
  </si>
  <si>
    <t>79,7 kunne ikke skide, men mener at jeg sked om aftenen måske</t>
  </si>
  <si>
    <t>10 ml Lysi Fiskeolie</t>
  </si>
  <si>
    <t>10 g dolmio pastasauce</t>
  </si>
  <si>
    <t>20 g becel plantefedtstof smørtbart</t>
  </si>
  <si>
    <t>128 g rugbrød (4 skiver)</t>
  </si>
  <si>
    <t xml:space="preserve">32 g/1 stik schulstad levebrød fiberbolle </t>
  </si>
  <si>
    <t>25 g valnødder</t>
  </si>
  <si>
    <t>Kalorier</t>
  </si>
  <si>
    <t>200 g kartofler</t>
  </si>
  <si>
    <t>100 g broccoli</t>
  </si>
  <si>
    <t>200 g kylling</t>
  </si>
  <si>
    <t>Sovs</t>
  </si>
  <si>
    <t xml:space="preserve">1 stik/100 Æble/pære </t>
  </si>
</sst>
</file>

<file path=xl/styles.xml><?xml version="1.0" encoding="utf-8"?>
<styleSheet xmlns="http://schemas.openxmlformats.org/spreadsheetml/2006/main">
  <fonts count="23">
    <font>
      <sz val="10"/>
      <name val="Arial"/>
    </font>
    <font>
      <i/>
      <sz val="10"/>
      <color indexed="8"/>
      <name val="Arial"/>
      <family val="2"/>
    </font>
    <font>
      <sz val="12"/>
      <name val="Times New Roman"/>
      <family val="1"/>
    </font>
    <font>
      <sz val="16"/>
      <name val="Arial"/>
    </font>
    <font>
      <sz val="8"/>
      <name val="Arial"/>
    </font>
    <font>
      <b/>
      <sz val="10"/>
      <color theme="9" tint="-0.249977111117893"/>
      <name val="Arial"/>
      <family val="2"/>
    </font>
    <font>
      <b/>
      <sz val="10"/>
      <color theme="8" tint="-0.249977111117893"/>
      <name val="Arial"/>
      <family val="2"/>
    </font>
    <font>
      <b/>
      <sz val="10"/>
      <color rgb="FF00B050"/>
      <name val="Arial"/>
      <family val="2"/>
    </font>
    <font>
      <b/>
      <sz val="10"/>
      <name val="Arial"/>
      <family val="2"/>
    </font>
    <font>
      <b/>
      <sz val="12"/>
      <color theme="9" tint="-0.249977111117893"/>
      <name val="Times New Roman"/>
      <family val="1"/>
    </font>
    <font>
      <b/>
      <sz val="16"/>
      <name val="Arial"/>
      <family val="2"/>
    </font>
    <font>
      <b/>
      <i/>
      <sz val="10"/>
      <color theme="9" tint="-0.249977111117893"/>
      <name val="Arial"/>
      <family val="2"/>
    </font>
    <font>
      <b/>
      <sz val="10"/>
      <color rgb="FFFFC000"/>
      <name val="Arial"/>
      <family val="2"/>
    </font>
    <font>
      <b/>
      <i/>
      <sz val="10"/>
      <color rgb="FFFFC000"/>
      <name val="Arial"/>
      <family val="2"/>
    </font>
    <font>
      <sz val="10"/>
      <color rgb="FFFFC000"/>
      <name val="Arial"/>
      <family val="2"/>
    </font>
    <font>
      <b/>
      <i/>
      <sz val="10"/>
      <color rgb="FF00B050"/>
      <name val="Arial"/>
      <family val="2"/>
    </font>
    <font>
      <sz val="10"/>
      <color rgb="FF00B050"/>
      <name val="Arial"/>
      <family val="2"/>
    </font>
    <font>
      <b/>
      <sz val="10"/>
      <color theme="3"/>
      <name val="Arial"/>
      <family val="2"/>
    </font>
    <font>
      <b/>
      <i/>
      <sz val="10"/>
      <color theme="3"/>
      <name val="Arial"/>
      <family val="2"/>
    </font>
    <font>
      <sz val="10"/>
      <color theme="3"/>
      <name val="Arial"/>
      <family val="2"/>
    </font>
    <font>
      <sz val="10"/>
      <color theme="9" tint="-0.499984740745262"/>
      <name val="Arial"/>
      <family val="2"/>
    </font>
    <font>
      <b/>
      <sz val="10"/>
      <color theme="9" tint="-0.499984740745262"/>
      <name val="Arial"/>
      <family val="2"/>
    </font>
    <font>
      <b/>
      <i/>
      <sz val="10"/>
      <color theme="9" tint="-0.499984740745262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indexed="23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3" tint="-0.249977111117893"/>
        <bgColor indexed="64"/>
      </patternFill>
    </fill>
    <fill>
      <patternFill patternType="solid">
        <fgColor theme="9" tint="-0.49998474074526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0099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</borders>
  <cellStyleXfs count="1">
    <xf numFmtId="0" fontId="0" fillId="0" borderId="0"/>
  </cellStyleXfs>
  <cellXfs count="44">
    <xf numFmtId="0" fontId="0" fillId="0" borderId="0" xfId="0"/>
    <xf numFmtId="0" fontId="0" fillId="2" borderId="2" xfId="0" applyFill="1" applyBorder="1"/>
    <xf numFmtId="0" fontId="0" fillId="2" borderId="3" xfId="0" applyFill="1" applyBorder="1"/>
    <xf numFmtId="0" fontId="0" fillId="0" borderId="0" xfId="0" applyBorder="1"/>
    <xf numFmtId="0" fontId="0" fillId="0" borderId="0" xfId="0" applyFill="1" applyBorder="1"/>
    <xf numFmtId="0" fontId="1" fillId="0" borderId="0" xfId="0" applyFont="1"/>
    <xf numFmtId="0" fontId="2" fillId="0" borderId="0" xfId="0" applyFont="1"/>
    <xf numFmtId="0" fontId="0" fillId="0" borderId="6" xfId="0" applyBorder="1"/>
    <xf numFmtId="0" fontId="3" fillId="2" borderId="0" xfId="0" applyFont="1" applyFill="1" applyBorder="1"/>
    <xf numFmtId="0" fontId="0" fillId="2" borderId="0" xfId="0" applyFill="1"/>
    <xf numFmtId="0" fontId="5" fillId="0" borderId="0" xfId="0" applyFont="1"/>
    <xf numFmtId="0" fontId="6" fillId="0" borderId="0" xfId="0" applyFont="1"/>
    <xf numFmtId="0" fontId="7" fillId="0" borderId="0" xfId="0" applyFont="1"/>
    <xf numFmtId="0" fontId="5" fillId="0" borderId="0" xfId="0" applyFont="1" applyFill="1" applyBorder="1"/>
    <xf numFmtId="0" fontId="5" fillId="0" borderId="0" xfId="0" applyFont="1" applyBorder="1"/>
    <xf numFmtId="0" fontId="5" fillId="0" borderId="0" xfId="0" applyFont="1" applyFill="1"/>
    <xf numFmtId="0" fontId="8" fillId="0" borderId="0" xfId="0" applyFont="1"/>
    <xf numFmtId="0" fontId="6" fillId="0" borderId="0" xfId="0" applyFont="1" applyFill="1"/>
    <xf numFmtId="0" fontId="9" fillId="0" borderId="0" xfId="0" applyFont="1"/>
    <xf numFmtId="0" fontId="10" fillId="2" borderId="1" xfId="0" applyFont="1" applyFill="1" applyBorder="1"/>
    <xf numFmtId="0" fontId="8" fillId="2" borderId="2" xfId="0" applyFont="1" applyFill="1" applyBorder="1"/>
    <xf numFmtId="0" fontId="8" fillId="2" borderId="4" xfId="0" applyFont="1" applyFill="1" applyBorder="1"/>
    <xf numFmtId="0" fontId="8" fillId="2" borderId="5" xfId="0" applyFont="1" applyFill="1" applyBorder="1"/>
    <xf numFmtId="0" fontId="8" fillId="5" borderId="0" xfId="0" applyFont="1" applyFill="1" applyAlignment="1">
      <alignment horizontal="right"/>
    </xf>
    <xf numFmtId="0" fontId="8" fillId="6" borderId="0" xfId="0" applyFont="1" applyFill="1" applyAlignment="1">
      <alignment horizontal="right"/>
    </xf>
    <xf numFmtId="0" fontId="8" fillId="3" borderId="0" xfId="0" applyFont="1" applyFill="1" applyAlignment="1">
      <alignment horizontal="right"/>
    </xf>
    <xf numFmtId="0" fontId="8" fillId="7" borderId="0" xfId="0" applyFont="1" applyFill="1" applyAlignment="1">
      <alignment horizontal="center"/>
    </xf>
    <xf numFmtId="0" fontId="5" fillId="4" borderId="0" xfId="0" applyFont="1" applyFill="1" applyBorder="1"/>
    <xf numFmtId="0" fontId="11" fillId="4" borderId="0" xfId="0" applyFont="1" applyFill="1" applyBorder="1"/>
    <xf numFmtId="0" fontId="12" fillId="0" borderId="0" xfId="0" applyFont="1"/>
    <xf numFmtId="0" fontId="12" fillId="4" borderId="0" xfId="0" applyFont="1" applyFill="1"/>
    <xf numFmtId="0" fontId="13" fillId="4" borderId="0" xfId="0" applyFont="1" applyFill="1"/>
    <xf numFmtId="0" fontId="14" fillId="0" borderId="0" xfId="0" applyFont="1"/>
    <xf numFmtId="0" fontId="7" fillId="4" borderId="0" xfId="0" applyFont="1" applyFill="1"/>
    <xf numFmtId="0" fontId="15" fillId="4" borderId="0" xfId="0" applyFont="1" applyFill="1"/>
    <xf numFmtId="0" fontId="16" fillId="0" borderId="0" xfId="0" applyFont="1"/>
    <xf numFmtId="0" fontId="17" fillId="0" borderId="0" xfId="0" applyFont="1"/>
    <xf numFmtId="0" fontId="17" fillId="4" borderId="0" xfId="0" applyFont="1" applyFill="1"/>
    <xf numFmtId="0" fontId="18" fillId="4" borderId="0" xfId="0" applyFont="1" applyFill="1"/>
    <xf numFmtId="0" fontId="19" fillId="0" borderId="0" xfId="0" applyFont="1"/>
    <xf numFmtId="0" fontId="20" fillId="0" borderId="0" xfId="0" applyFont="1"/>
    <xf numFmtId="0" fontId="21" fillId="0" borderId="0" xfId="0" applyFont="1"/>
    <xf numFmtId="0" fontId="21" fillId="4" borderId="0" xfId="0" applyFont="1" applyFill="1"/>
    <xf numFmtId="0" fontId="22" fillId="4" borderId="0" xfId="0" applyFont="1" applyFill="1"/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000099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Kontortema">
  <a:themeElements>
    <a:clrScheme name="Kontor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ontor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ontor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80"/>
  <sheetViews>
    <sheetView tabSelected="1" topLeftCell="A29" workbookViewId="0">
      <selection activeCell="B59" sqref="B59"/>
    </sheetView>
  </sheetViews>
  <sheetFormatPr defaultRowHeight="12.75"/>
  <cols>
    <col min="1" max="1" width="55.5703125" customWidth="1"/>
    <col min="2" max="2" width="12" customWidth="1"/>
    <col min="3" max="3" width="13.28515625" customWidth="1"/>
    <col min="4" max="4" width="14.5703125" customWidth="1"/>
    <col min="5" max="5" width="11.5703125" customWidth="1"/>
  </cols>
  <sheetData>
    <row r="1" spans="1:8" ht="21" thickBot="1">
      <c r="A1" s="19" t="s">
        <v>13</v>
      </c>
      <c r="B1" s="20"/>
      <c r="C1" s="20"/>
      <c r="D1" s="20"/>
      <c r="E1" s="20"/>
      <c r="F1" s="1"/>
      <c r="G1" s="1"/>
      <c r="H1" s="2"/>
    </row>
    <row r="2" spans="1:8">
      <c r="A2" s="21" t="s">
        <v>0</v>
      </c>
      <c r="B2" s="26" t="s">
        <v>55</v>
      </c>
      <c r="C2" s="23" t="s">
        <v>1</v>
      </c>
      <c r="D2" s="24" t="s">
        <v>2</v>
      </c>
      <c r="E2" s="25" t="s">
        <v>3</v>
      </c>
    </row>
    <row r="3" spans="1:8">
      <c r="A3" s="10" t="s">
        <v>4</v>
      </c>
      <c r="B3" s="36">
        <v>192.5</v>
      </c>
      <c r="C3" s="41">
        <v>7.7</v>
      </c>
      <c r="D3" s="12">
        <v>31.35</v>
      </c>
      <c r="E3" s="29">
        <v>3.85</v>
      </c>
      <c r="G3" s="3"/>
      <c r="H3" s="4"/>
    </row>
    <row r="4" spans="1:8">
      <c r="A4" s="11" t="s">
        <v>5</v>
      </c>
      <c r="B4" s="36">
        <v>54</v>
      </c>
      <c r="C4" s="41">
        <v>4.08</v>
      </c>
      <c r="D4" s="12">
        <v>5.64</v>
      </c>
      <c r="E4" s="29">
        <v>1.8</v>
      </c>
      <c r="G4" s="3"/>
      <c r="H4" s="4"/>
    </row>
    <row r="5" spans="1:8">
      <c r="A5" s="11" t="s">
        <v>6</v>
      </c>
      <c r="B5" s="36">
        <v>58.5</v>
      </c>
      <c r="C5" s="41">
        <v>4.42</v>
      </c>
      <c r="D5" s="12">
        <v>6.11</v>
      </c>
      <c r="E5" s="29">
        <v>1.95</v>
      </c>
      <c r="G5" s="3"/>
      <c r="H5" s="4"/>
    </row>
    <row r="6" spans="1:8">
      <c r="A6" s="10" t="s">
        <v>60</v>
      </c>
      <c r="B6" s="36">
        <f>51/100*50</f>
        <v>25.5</v>
      </c>
      <c r="C6" s="41">
        <f>0.3/2</f>
        <v>0.15</v>
      </c>
      <c r="D6" s="12">
        <f>12.9/100*50</f>
        <v>6.45</v>
      </c>
      <c r="E6" s="29">
        <v>0.15</v>
      </c>
      <c r="G6" s="3"/>
    </row>
    <row r="7" spans="1:8">
      <c r="A7" s="11" t="s">
        <v>49</v>
      </c>
      <c r="B7" s="36">
        <f>883/100*7.5</f>
        <v>66.224999999999994</v>
      </c>
      <c r="C7" s="41">
        <v>0</v>
      </c>
      <c r="D7" s="12">
        <v>0</v>
      </c>
      <c r="E7" s="29">
        <f>99.9/100*7.5</f>
        <v>7.4925000000000006</v>
      </c>
      <c r="G7" s="3"/>
    </row>
    <row r="8" spans="1:8">
      <c r="A8" s="12" t="s">
        <v>22</v>
      </c>
      <c r="B8" s="36"/>
      <c r="C8" s="41"/>
      <c r="D8" s="12"/>
      <c r="E8" s="29"/>
      <c r="G8" s="3"/>
    </row>
    <row r="9" spans="1:8">
      <c r="A9" s="22" t="s">
        <v>7</v>
      </c>
      <c r="B9" s="36"/>
      <c r="C9" s="41"/>
      <c r="D9" s="12"/>
      <c r="E9" s="29"/>
      <c r="G9" s="3"/>
    </row>
    <row r="10" spans="1:8">
      <c r="A10" s="13" t="s">
        <v>52</v>
      </c>
      <c r="B10" s="36">
        <v>240.4</v>
      </c>
      <c r="C10" s="41">
        <v>8.9600000000000009</v>
      </c>
      <c r="D10" s="12">
        <v>43.52</v>
      </c>
      <c r="E10" s="29">
        <v>2.56</v>
      </c>
      <c r="G10" s="3"/>
    </row>
    <row r="11" spans="1:8">
      <c r="A11" s="13" t="s">
        <v>53</v>
      </c>
      <c r="B11" s="36"/>
      <c r="C11" s="41"/>
      <c r="D11" s="12"/>
      <c r="E11" s="29"/>
      <c r="G11" s="3"/>
    </row>
    <row r="12" spans="1:8">
      <c r="A12" s="13" t="s">
        <v>51</v>
      </c>
      <c r="B12" s="36">
        <f>350/100*20</f>
        <v>70</v>
      </c>
      <c r="C12" s="41">
        <v>0</v>
      </c>
      <c r="D12" s="12">
        <f>3/100*20</f>
        <v>0.6</v>
      </c>
      <c r="E12" s="29">
        <f>38/100*20</f>
        <v>7.6</v>
      </c>
      <c r="G12" s="3"/>
    </row>
    <row r="13" spans="1:8">
      <c r="A13" s="14" t="s">
        <v>18</v>
      </c>
      <c r="B13" s="36">
        <v>85.2</v>
      </c>
      <c r="C13" s="41">
        <v>5.25</v>
      </c>
      <c r="D13" s="12">
        <v>0.1</v>
      </c>
      <c r="E13" s="29">
        <v>7.9</v>
      </c>
      <c r="G13" s="3"/>
    </row>
    <row r="14" spans="1:8">
      <c r="A14" s="14" t="s">
        <v>18</v>
      </c>
      <c r="B14" s="36">
        <v>85.2</v>
      </c>
      <c r="C14" s="41">
        <v>5.25</v>
      </c>
      <c r="D14" s="12">
        <v>0.1</v>
      </c>
      <c r="E14" s="29">
        <v>7.9</v>
      </c>
      <c r="G14" s="3"/>
    </row>
    <row r="15" spans="1:8">
      <c r="A15" s="13" t="s">
        <v>25</v>
      </c>
      <c r="B15" s="36">
        <v>37.75</v>
      </c>
      <c r="C15" s="41">
        <v>2.75</v>
      </c>
      <c r="D15" s="12">
        <v>0.55000000000000004</v>
      </c>
      <c r="E15" s="29">
        <v>2.57</v>
      </c>
      <c r="G15" s="3"/>
    </row>
    <row r="16" spans="1:8">
      <c r="A16" s="13" t="s">
        <v>25</v>
      </c>
      <c r="B16" s="36">
        <v>37.75</v>
      </c>
      <c r="C16" s="41">
        <v>2.75</v>
      </c>
      <c r="D16" s="12">
        <v>0.55000000000000004</v>
      </c>
      <c r="E16" s="29">
        <v>2.57</v>
      </c>
      <c r="G16" s="3"/>
    </row>
    <row r="17" spans="1:8">
      <c r="A17" s="13" t="s">
        <v>20</v>
      </c>
      <c r="B17" s="36">
        <v>14.8</v>
      </c>
      <c r="C17" s="41">
        <v>2.2000000000000002</v>
      </c>
      <c r="D17" s="12">
        <v>0.1</v>
      </c>
      <c r="E17" s="29">
        <f>6/100*10</f>
        <v>0.6</v>
      </c>
      <c r="G17" s="3"/>
    </row>
    <row r="18" spans="1:8">
      <c r="A18" s="22" t="s">
        <v>8</v>
      </c>
      <c r="B18" s="36"/>
      <c r="C18" s="41"/>
      <c r="D18" s="12"/>
      <c r="E18" s="29"/>
      <c r="G18" s="3"/>
      <c r="H18" s="4"/>
    </row>
    <row r="19" spans="1:8">
      <c r="A19" s="13" t="s">
        <v>24</v>
      </c>
      <c r="B19" s="36">
        <v>540</v>
      </c>
      <c r="C19" s="41">
        <v>21</v>
      </c>
      <c r="D19" s="12">
        <v>127</v>
      </c>
      <c r="E19" s="29">
        <v>3.5</v>
      </c>
      <c r="G19" s="3"/>
      <c r="H19" s="4"/>
    </row>
    <row r="20" spans="1:8">
      <c r="A20" s="13" t="s">
        <v>45</v>
      </c>
      <c r="B20" s="36">
        <v>251.2</v>
      </c>
      <c r="C20" s="41">
        <v>32.4</v>
      </c>
      <c r="D20" s="12">
        <v>0</v>
      </c>
      <c r="E20" s="29">
        <v>13.5</v>
      </c>
      <c r="G20" s="3"/>
      <c r="H20" s="4"/>
    </row>
    <row r="21" spans="1:8">
      <c r="A21" s="13" t="s">
        <v>50</v>
      </c>
      <c r="B21" s="36">
        <f>51/100*10</f>
        <v>5.0999999999999996</v>
      </c>
      <c r="C21" s="41">
        <f>1.5/100*10</f>
        <v>0.15</v>
      </c>
      <c r="D21" s="12">
        <f>8.8/100*10</f>
        <v>0.88000000000000012</v>
      </c>
      <c r="E21" s="29">
        <f>1.1/100*100</f>
        <v>1.1000000000000001</v>
      </c>
      <c r="G21" s="3"/>
      <c r="H21" s="4"/>
    </row>
    <row r="22" spans="1:8">
      <c r="A22" s="17" t="s">
        <v>6</v>
      </c>
      <c r="B22" s="36">
        <v>58.5</v>
      </c>
      <c r="C22" s="41">
        <v>4.42</v>
      </c>
      <c r="D22" s="12">
        <v>6.11</v>
      </c>
      <c r="E22" s="29">
        <v>1.95</v>
      </c>
      <c r="G22" s="3"/>
      <c r="H22" s="4"/>
    </row>
    <row r="23" spans="1:8">
      <c r="A23" s="22" t="s">
        <v>9</v>
      </c>
      <c r="B23" s="36"/>
      <c r="C23" s="41"/>
      <c r="D23" s="12"/>
      <c r="E23" s="29"/>
      <c r="G23" s="3"/>
    </row>
    <row r="24" spans="1:8">
      <c r="A24" s="27" t="s">
        <v>56</v>
      </c>
      <c r="B24" s="37">
        <v>167</v>
      </c>
      <c r="C24" s="42">
        <v>3.8</v>
      </c>
      <c r="D24" s="33">
        <v>36.6</v>
      </c>
      <c r="E24" s="30">
        <v>0.6</v>
      </c>
      <c r="G24" s="3"/>
    </row>
    <row r="25" spans="1:8">
      <c r="A25" s="28" t="s">
        <v>57</v>
      </c>
      <c r="B25" s="38">
        <v>51</v>
      </c>
      <c r="C25" s="43">
        <v>5.3</v>
      </c>
      <c r="D25" s="34">
        <v>6.1</v>
      </c>
      <c r="E25" s="31">
        <v>0.6</v>
      </c>
      <c r="G25" s="3"/>
      <c r="H25" s="5"/>
    </row>
    <row r="26" spans="1:8">
      <c r="A26" s="28" t="s">
        <v>58</v>
      </c>
      <c r="B26" s="38">
        <v>238</v>
      </c>
      <c r="C26" s="43">
        <v>46</v>
      </c>
      <c r="D26" s="34">
        <v>0</v>
      </c>
      <c r="E26" s="31">
        <v>6</v>
      </c>
      <c r="G26" s="3"/>
      <c r="H26" s="5"/>
    </row>
    <row r="27" spans="1:8">
      <c r="A27" s="28" t="s">
        <v>59</v>
      </c>
      <c r="B27" s="38"/>
      <c r="C27" s="43"/>
      <c r="D27" s="34"/>
      <c r="E27" s="31"/>
      <c r="G27" s="3"/>
      <c r="H27" s="5"/>
    </row>
    <row r="28" spans="1:8">
      <c r="A28" s="22" t="s">
        <v>10</v>
      </c>
      <c r="B28" s="36"/>
      <c r="C28" s="41"/>
      <c r="D28" s="12"/>
      <c r="E28" s="29"/>
      <c r="G28" s="3"/>
    </row>
    <row r="29" spans="1:8">
      <c r="A29" s="10" t="s">
        <v>27</v>
      </c>
      <c r="B29" s="36">
        <v>192.8</v>
      </c>
      <c r="C29" s="41">
        <v>40</v>
      </c>
      <c r="D29" s="12">
        <v>2</v>
      </c>
      <c r="E29" s="29">
        <v>2.4</v>
      </c>
      <c r="G29" s="3"/>
    </row>
    <row r="30" spans="1:8">
      <c r="A30" s="10" t="s">
        <v>26</v>
      </c>
      <c r="B30" s="36">
        <v>200</v>
      </c>
      <c r="C30" s="41">
        <v>0</v>
      </c>
      <c r="D30" s="12">
        <v>50</v>
      </c>
      <c r="E30" s="29">
        <v>0</v>
      </c>
      <c r="G30" s="3"/>
    </row>
    <row r="31" spans="1:8" ht="15.75">
      <c r="A31" s="18" t="s">
        <v>29</v>
      </c>
      <c r="B31" s="36">
        <v>125</v>
      </c>
      <c r="C31" s="41">
        <v>4.5999999999999996</v>
      </c>
      <c r="D31" s="12">
        <v>3.8</v>
      </c>
      <c r="E31" s="29">
        <v>10.8</v>
      </c>
      <c r="G31" s="3"/>
    </row>
    <row r="32" spans="1:8">
      <c r="A32" s="10" t="s">
        <v>28</v>
      </c>
      <c r="B32" s="36">
        <v>80.099999999999994</v>
      </c>
      <c r="C32" s="41">
        <v>1</v>
      </c>
      <c r="D32" s="12">
        <v>20.7</v>
      </c>
      <c r="E32" s="29">
        <v>0.2</v>
      </c>
      <c r="G32" s="3"/>
      <c r="H32" s="4"/>
    </row>
    <row r="33" spans="1:8">
      <c r="A33" s="22" t="s">
        <v>11</v>
      </c>
      <c r="B33" s="36"/>
      <c r="C33" s="41"/>
      <c r="D33" s="12"/>
      <c r="E33" s="29"/>
    </row>
    <row r="34" spans="1:8">
      <c r="A34" s="15" t="s">
        <v>4</v>
      </c>
      <c r="B34" s="36">
        <v>192.5</v>
      </c>
      <c r="C34" s="41">
        <v>7.7</v>
      </c>
      <c r="D34" s="12">
        <v>31.35</v>
      </c>
      <c r="E34" s="29">
        <v>3.85</v>
      </c>
    </row>
    <row r="35" spans="1:8">
      <c r="A35" s="11" t="s">
        <v>5</v>
      </c>
      <c r="B35" s="36">
        <v>54</v>
      </c>
      <c r="C35" s="41">
        <v>4.08</v>
      </c>
      <c r="D35" s="12">
        <v>5.64</v>
      </c>
      <c r="E35" s="29">
        <v>1.8</v>
      </c>
    </row>
    <row r="36" spans="1:8">
      <c r="A36" s="11" t="s">
        <v>6</v>
      </c>
      <c r="B36" s="36">
        <v>58.5</v>
      </c>
      <c r="C36" s="41">
        <v>4.42</v>
      </c>
      <c r="D36" s="12">
        <v>6.11</v>
      </c>
      <c r="E36" s="29">
        <v>1.95</v>
      </c>
    </row>
    <row r="37" spans="1:8">
      <c r="A37" s="10" t="s">
        <v>54</v>
      </c>
      <c r="B37" s="36">
        <f>680/4</f>
        <v>170</v>
      </c>
      <c r="C37" s="41">
        <f>14.3/4</f>
        <v>3.5750000000000002</v>
      </c>
      <c r="D37" s="12">
        <f>16.2/4</f>
        <v>4.05</v>
      </c>
      <c r="E37" s="29">
        <f>64.3/4</f>
        <v>16.074999999999999</v>
      </c>
    </row>
    <row r="38" spans="1:8">
      <c r="B38" s="39"/>
      <c r="C38" s="40"/>
      <c r="D38" s="35"/>
      <c r="E38" s="32"/>
    </row>
    <row r="39" spans="1:8" ht="15.75">
      <c r="A39" s="6"/>
      <c r="B39" s="39"/>
      <c r="C39" s="40"/>
      <c r="D39" s="35"/>
      <c r="E39" s="32"/>
    </row>
    <row r="40" spans="1:8" ht="13.5" thickBot="1">
      <c r="A40" s="7" t="s">
        <v>12</v>
      </c>
      <c r="B40" s="36">
        <f>SUM(B3:B39)</f>
        <v>3351.5250000000001</v>
      </c>
      <c r="C40" s="41">
        <f>SUM(C3:C39)</f>
        <v>221.95499999999996</v>
      </c>
      <c r="D40" s="12">
        <f>SUM(D3:D39)</f>
        <v>395.41000000000008</v>
      </c>
      <c r="E40" s="29">
        <f>SUM(E3:E39)</f>
        <v>111.2675</v>
      </c>
      <c r="F40" s="16"/>
    </row>
    <row r="41" spans="1:8" ht="13.5" thickTop="1">
      <c r="A41" s="3"/>
    </row>
    <row r="42" spans="1:8" ht="20.25">
      <c r="A42" s="8" t="s">
        <v>15</v>
      </c>
      <c r="B42" s="9"/>
      <c r="C42" s="9"/>
      <c r="D42" s="9"/>
      <c r="E42" s="9"/>
      <c r="F42" s="9"/>
      <c r="G42" s="9"/>
      <c r="H42" s="9"/>
    </row>
    <row r="43" spans="1:8">
      <c r="A43" s="3" t="s">
        <v>16</v>
      </c>
      <c r="B43">
        <v>124.3</v>
      </c>
      <c r="C43">
        <v>6.3</v>
      </c>
      <c r="D43">
        <v>0.45</v>
      </c>
      <c r="E43">
        <v>11.2</v>
      </c>
    </row>
    <row r="44" spans="1:8">
      <c r="A44" s="3" t="s">
        <v>17</v>
      </c>
      <c r="B44">
        <v>155</v>
      </c>
      <c r="C44">
        <v>2.75</v>
      </c>
      <c r="D44">
        <v>9</v>
      </c>
      <c r="E44">
        <v>12</v>
      </c>
    </row>
    <row r="45" spans="1:8">
      <c r="A45" s="3" t="s">
        <v>14</v>
      </c>
      <c r="B45">
        <v>47.7</v>
      </c>
      <c r="C45">
        <v>2.2000000000000002</v>
      </c>
      <c r="D45">
        <v>1.2</v>
      </c>
      <c r="E45">
        <v>3.8</v>
      </c>
    </row>
    <row r="46" spans="1:8">
      <c r="A46" s="3" t="s">
        <v>23</v>
      </c>
      <c r="B46">
        <v>390</v>
      </c>
    </row>
    <row r="47" spans="1:8">
      <c r="A47" s="3" t="s">
        <v>18</v>
      </c>
      <c r="B47">
        <v>85.2</v>
      </c>
      <c r="C47">
        <v>5.25</v>
      </c>
      <c r="D47">
        <v>0.1</v>
      </c>
      <c r="E47">
        <v>7.9</v>
      </c>
    </row>
    <row r="48" spans="1:8">
      <c r="A48" s="4" t="s">
        <v>20</v>
      </c>
      <c r="B48">
        <v>66</v>
      </c>
      <c r="C48">
        <v>2.6</v>
      </c>
      <c r="D48">
        <v>0.2</v>
      </c>
      <c r="E48">
        <v>3.9</v>
      </c>
    </row>
    <row r="49" spans="1:5">
      <c r="A49" s="4" t="s">
        <v>21</v>
      </c>
    </row>
    <row r="50" spans="1:5">
      <c r="A50" s="4" t="s">
        <v>25</v>
      </c>
      <c r="B50">
        <v>37.75</v>
      </c>
      <c r="C50">
        <v>2.75</v>
      </c>
      <c r="D50">
        <v>0.55000000000000004</v>
      </c>
      <c r="E50">
        <v>2.57</v>
      </c>
    </row>
    <row r="51" spans="1:5">
      <c r="A51" s="4" t="s">
        <v>19</v>
      </c>
      <c r="B51">
        <v>81.599999999999994</v>
      </c>
      <c r="C51">
        <v>2.4</v>
      </c>
      <c r="D51">
        <v>1.5</v>
      </c>
      <c r="E51">
        <v>5.25</v>
      </c>
    </row>
    <row r="55" spans="1:5">
      <c r="A55" t="s">
        <v>30</v>
      </c>
      <c r="B55">
        <v>77</v>
      </c>
      <c r="C55">
        <v>79.900000000000006</v>
      </c>
    </row>
    <row r="57" spans="1:5">
      <c r="A57" t="s">
        <v>31</v>
      </c>
      <c r="B57">
        <v>9.1</v>
      </c>
      <c r="C57">
        <v>9.5</v>
      </c>
    </row>
    <row r="59" spans="1:5">
      <c r="A59" t="s">
        <v>41</v>
      </c>
      <c r="B59" t="s">
        <v>32</v>
      </c>
      <c r="C59" t="s">
        <v>43</v>
      </c>
    </row>
    <row r="60" spans="1:5">
      <c r="A60" t="s">
        <v>42</v>
      </c>
    </row>
    <row r="62" spans="1:5">
      <c r="A62" t="s">
        <v>40</v>
      </c>
      <c r="B62">
        <v>90</v>
      </c>
    </row>
    <row r="64" spans="1:5">
      <c r="A64" t="s">
        <v>33</v>
      </c>
    </row>
    <row r="65" spans="1:1">
      <c r="A65" t="s">
        <v>44</v>
      </c>
    </row>
    <row r="66" spans="1:1">
      <c r="A66" t="s">
        <v>46</v>
      </c>
    </row>
    <row r="67" spans="1:1">
      <c r="A67" t="s">
        <v>34</v>
      </c>
    </row>
    <row r="68" spans="1:1">
      <c r="A68" t="s">
        <v>38</v>
      </c>
    </row>
    <row r="69" spans="1:1">
      <c r="A69" t="s">
        <v>35</v>
      </c>
    </row>
    <row r="71" spans="1:1">
      <c r="A71" t="s">
        <v>36</v>
      </c>
    </row>
    <row r="73" spans="1:1">
      <c r="A73" t="s">
        <v>37</v>
      </c>
    </row>
    <row r="74" spans="1:1">
      <c r="A74">
        <v>79.400000000000006</v>
      </c>
    </row>
    <row r="75" spans="1:1">
      <c r="A75">
        <v>79.5</v>
      </c>
    </row>
    <row r="76" spans="1:1">
      <c r="A76">
        <v>79.900000000000006</v>
      </c>
    </row>
    <row r="77" spans="1:1">
      <c r="A77">
        <v>80.400000000000006</v>
      </c>
    </row>
    <row r="78" spans="1:1">
      <c r="A78" t="s">
        <v>39</v>
      </c>
    </row>
    <row r="79" spans="1:1">
      <c r="A79" t="s">
        <v>47</v>
      </c>
    </row>
    <row r="80" spans="1:1">
      <c r="A80" t="s">
        <v>48</v>
      </c>
    </row>
  </sheetData>
  <phoneticPr fontId="4" type="noConversion"/>
  <pageMargins left="0.75" right="0.75" top="1" bottom="1" header="0" footer="0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honeticPr fontId="4" type="noConversion"/>
  <pageMargins left="0.75" right="0.75" top="1" bottom="1" header="0" footer="0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honeticPr fontId="4" type="noConversion"/>
  <pageMargins left="0.75" right="0.75" top="1" bottom="1" header="0" footer="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Regneark</vt:lpstr>
      </vt:variant>
      <vt:variant>
        <vt:i4>3</vt:i4>
      </vt:variant>
    </vt:vector>
  </HeadingPairs>
  <TitlesOfParts>
    <vt:vector size="3" baseType="lpstr">
      <vt:lpstr>Ark1</vt:lpstr>
      <vt:lpstr>Ark2</vt:lpstr>
      <vt:lpstr>Ark3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Frederik</dc:creator>
  <cp:lastModifiedBy>Frederik</cp:lastModifiedBy>
  <dcterms:created xsi:type="dcterms:W3CDTF">2008-07-25T07:52:50Z</dcterms:created>
  <dcterms:modified xsi:type="dcterms:W3CDTF">2009-03-02T20:31:41Z</dcterms:modified>
</cp:coreProperties>
</file>