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44" i="1"/>
  <c r="D11"/>
  <c r="E11" s="1"/>
  <c r="K47" s="1"/>
  <c r="E10"/>
  <c r="K51" s="1"/>
  <c r="D10"/>
  <c r="E9"/>
  <c r="L74" s="1"/>
  <c r="D9"/>
  <c r="E8"/>
  <c r="L68" s="1"/>
  <c r="D8"/>
  <c r="D7"/>
  <c r="E7" s="1"/>
  <c r="L62" s="1"/>
  <c r="K49" l="1"/>
  <c r="K50"/>
  <c r="K48"/>
  <c r="K45"/>
  <c r="K46"/>
  <c r="K44"/>
  <c r="E23"/>
  <c r="G23"/>
  <c r="I23"/>
  <c r="K23"/>
  <c r="D28"/>
  <c r="F28"/>
  <c r="H28"/>
  <c r="J28"/>
  <c r="L28"/>
  <c r="E33"/>
  <c r="G33"/>
  <c r="I33"/>
  <c r="K33"/>
  <c r="D47"/>
  <c r="F47"/>
  <c r="H47"/>
  <c r="J47"/>
  <c r="L47"/>
  <c r="D51"/>
  <c r="F51"/>
  <c r="H51"/>
  <c r="J51"/>
  <c r="L51"/>
  <c r="E62"/>
  <c r="G62"/>
  <c r="I62"/>
  <c r="K62"/>
  <c r="E68"/>
  <c r="G68"/>
  <c r="I68"/>
  <c r="K68"/>
  <c r="E74"/>
  <c r="G74"/>
  <c r="I74"/>
  <c r="K74"/>
  <c r="D23"/>
  <c r="F23"/>
  <c r="H23"/>
  <c r="J23"/>
  <c r="L23"/>
  <c r="E28"/>
  <c r="G28"/>
  <c r="I28"/>
  <c r="K28"/>
  <c r="D33"/>
  <c r="F33"/>
  <c r="H33"/>
  <c r="J33"/>
  <c r="L33"/>
  <c r="E47"/>
  <c r="G47"/>
  <c r="I47"/>
  <c r="E51"/>
  <c r="G51"/>
  <c r="I51"/>
  <c r="D62"/>
  <c r="F62"/>
  <c r="H62"/>
  <c r="J62"/>
  <c r="D68"/>
  <c r="F68"/>
  <c r="H68"/>
  <c r="J68"/>
  <c r="D74"/>
  <c r="F74"/>
  <c r="H74"/>
  <c r="J74"/>
  <c r="G49" l="1"/>
  <c r="G50"/>
  <c r="G48"/>
  <c r="I45"/>
  <c r="I46"/>
  <c r="I44"/>
  <c r="E45"/>
  <c r="E46"/>
  <c r="E44"/>
  <c r="J31"/>
  <c r="J72" s="1"/>
  <c r="J75" s="1"/>
  <c r="J29"/>
  <c r="J70" s="1"/>
  <c r="J32"/>
  <c r="J73" s="1"/>
  <c r="J30"/>
  <c r="J71" s="1"/>
  <c r="F31"/>
  <c r="F72" s="1"/>
  <c r="F75" s="1"/>
  <c r="F29"/>
  <c r="F70" s="1"/>
  <c r="F32"/>
  <c r="F73" s="1"/>
  <c r="F30"/>
  <c r="F71" s="1"/>
  <c r="K26"/>
  <c r="K66" s="1"/>
  <c r="K69" s="1"/>
  <c r="K24"/>
  <c r="K64" s="1"/>
  <c r="K27"/>
  <c r="K67" s="1"/>
  <c r="K25"/>
  <c r="K65" s="1"/>
  <c r="G26"/>
  <c r="G66" s="1"/>
  <c r="G69" s="1"/>
  <c r="G24"/>
  <c r="G64" s="1"/>
  <c r="G27"/>
  <c r="G67" s="1"/>
  <c r="G25"/>
  <c r="G65" s="1"/>
  <c r="L21"/>
  <c r="L19"/>
  <c r="L22"/>
  <c r="L61" s="1"/>
  <c r="L20"/>
  <c r="H21"/>
  <c r="H19"/>
  <c r="H22"/>
  <c r="H61" s="1"/>
  <c r="H20"/>
  <c r="D21"/>
  <c r="D19"/>
  <c r="D22"/>
  <c r="D61" s="1"/>
  <c r="D20"/>
  <c r="J50"/>
  <c r="J48"/>
  <c r="J49"/>
  <c r="F50"/>
  <c r="F48"/>
  <c r="F49"/>
  <c r="L46"/>
  <c r="L44"/>
  <c r="L45"/>
  <c r="H46"/>
  <c r="H44"/>
  <c r="H45"/>
  <c r="D46"/>
  <c r="D44"/>
  <c r="D45"/>
  <c r="I32"/>
  <c r="I73" s="1"/>
  <c r="I30"/>
  <c r="I71" s="1"/>
  <c r="I31"/>
  <c r="I72" s="1"/>
  <c r="I75" s="1"/>
  <c r="I29"/>
  <c r="I70" s="1"/>
  <c r="E32"/>
  <c r="E73" s="1"/>
  <c r="E30"/>
  <c r="E71" s="1"/>
  <c r="E31"/>
  <c r="E72" s="1"/>
  <c r="E75" s="1"/>
  <c r="E29"/>
  <c r="E70" s="1"/>
  <c r="J27"/>
  <c r="J67" s="1"/>
  <c r="J25"/>
  <c r="J65" s="1"/>
  <c r="J26"/>
  <c r="J66" s="1"/>
  <c r="J69" s="1"/>
  <c r="J24"/>
  <c r="J64" s="1"/>
  <c r="F27"/>
  <c r="F67" s="1"/>
  <c r="F25"/>
  <c r="F65" s="1"/>
  <c r="F26"/>
  <c r="F66" s="1"/>
  <c r="F69" s="1"/>
  <c r="F24"/>
  <c r="F64" s="1"/>
  <c r="K22"/>
  <c r="K61" s="1"/>
  <c r="K20"/>
  <c r="K21"/>
  <c r="K19"/>
  <c r="G22"/>
  <c r="G61" s="1"/>
  <c r="G20"/>
  <c r="G21"/>
  <c r="G19"/>
  <c r="I49"/>
  <c r="I50"/>
  <c r="I48"/>
  <c r="E49"/>
  <c r="E50"/>
  <c r="E48"/>
  <c r="G45"/>
  <c r="G46"/>
  <c r="G44"/>
  <c r="L31"/>
  <c r="L72" s="1"/>
  <c r="L75" s="1"/>
  <c r="L29"/>
  <c r="L70" s="1"/>
  <c r="L32"/>
  <c r="L73" s="1"/>
  <c r="L30"/>
  <c r="L71" s="1"/>
  <c r="H31"/>
  <c r="H72" s="1"/>
  <c r="H75" s="1"/>
  <c r="H29"/>
  <c r="H70" s="1"/>
  <c r="H32"/>
  <c r="H73" s="1"/>
  <c r="H30"/>
  <c r="H71" s="1"/>
  <c r="D31"/>
  <c r="D72" s="1"/>
  <c r="D75" s="1"/>
  <c r="D29"/>
  <c r="D70" s="1"/>
  <c r="D32"/>
  <c r="D73" s="1"/>
  <c r="D30"/>
  <c r="D71" s="1"/>
  <c r="I26"/>
  <c r="I66" s="1"/>
  <c r="I69" s="1"/>
  <c r="I24"/>
  <c r="I64" s="1"/>
  <c r="I27"/>
  <c r="I67" s="1"/>
  <c r="I25"/>
  <c r="I65" s="1"/>
  <c r="E26"/>
  <c r="E66" s="1"/>
  <c r="E69" s="1"/>
  <c r="E24"/>
  <c r="E64" s="1"/>
  <c r="E27"/>
  <c r="E67" s="1"/>
  <c r="E25"/>
  <c r="E65" s="1"/>
  <c r="J21"/>
  <c r="J19"/>
  <c r="J22"/>
  <c r="J61" s="1"/>
  <c r="J20"/>
  <c r="F21"/>
  <c r="F19"/>
  <c r="F22"/>
  <c r="F61" s="1"/>
  <c r="F20"/>
  <c r="L50"/>
  <c r="L48"/>
  <c r="L49"/>
  <c r="H50"/>
  <c r="H48"/>
  <c r="H49"/>
  <c r="D50"/>
  <c r="D48"/>
  <c r="D49"/>
  <c r="J46"/>
  <c r="J44"/>
  <c r="J45"/>
  <c r="F46"/>
  <c r="F44"/>
  <c r="F45"/>
  <c r="K32"/>
  <c r="K73" s="1"/>
  <c r="K30"/>
  <c r="K71" s="1"/>
  <c r="K31"/>
  <c r="K72" s="1"/>
  <c r="K75" s="1"/>
  <c r="K29"/>
  <c r="K70" s="1"/>
  <c r="G32"/>
  <c r="G73" s="1"/>
  <c r="G30"/>
  <c r="G71" s="1"/>
  <c r="G31"/>
  <c r="G72" s="1"/>
  <c r="G75" s="1"/>
  <c r="G29"/>
  <c r="G70" s="1"/>
  <c r="L27"/>
  <c r="L67" s="1"/>
  <c r="L25"/>
  <c r="L65" s="1"/>
  <c r="L26"/>
  <c r="L66" s="1"/>
  <c r="L69" s="1"/>
  <c r="L24"/>
  <c r="L64" s="1"/>
  <c r="H27"/>
  <c r="H67" s="1"/>
  <c r="H25"/>
  <c r="H65" s="1"/>
  <c r="H26"/>
  <c r="H66" s="1"/>
  <c r="H69" s="1"/>
  <c r="H24"/>
  <c r="H64" s="1"/>
  <c r="D27"/>
  <c r="D67" s="1"/>
  <c r="D25"/>
  <c r="D65" s="1"/>
  <c r="D26"/>
  <c r="D66" s="1"/>
  <c r="D69" s="1"/>
  <c r="D24"/>
  <c r="D64" s="1"/>
  <c r="I22"/>
  <c r="I61" s="1"/>
  <c r="I20"/>
  <c r="I21"/>
  <c r="I19"/>
  <c r="E22"/>
  <c r="E61" s="1"/>
  <c r="E20"/>
  <c r="E21"/>
  <c r="E19"/>
  <c r="E40" l="1"/>
  <c r="E58"/>
  <c r="E59"/>
  <c r="E41"/>
  <c r="I40"/>
  <c r="I58"/>
  <c r="I59"/>
  <c r="I41"/>
  <c r="F60"/>
  <c r="F63" s="1"/>
  <c r="F42"/>
  <c r="F43" s="1"/>
  <c r="J60"/>
  <c r="J63" s="1"/>
  <c r="J42"/>
  <c r="J43" s="1"/>
  <c r="G40"/>
  <c r="G58"/>
  <c r="G59"/>
  <c r="G41"/>
  <c r="K40"/>
  <c r="K58"/>
  <c r="K59"/>
  <c r="K41"/>
  <c r="D60"/>
  <c r="D63" s="1"/>
  <c r="D42"/>
  <c r="D43" s="1"/>
  <c r="H60"/>
  <c r="H63" s="1"/>
  <c r="H42"/>
  <c r="H43" s="1"/>
  <c r="L60"/>
  <c r="L63" s="1"/>
  <c r="L42"/>
  <c r="L43" s="1"/>
  <c r="E42"/>
  <c r="E43" s="1"/>
  <c r="E60"/>
  <c r="E63" s="1"/>
  <c r="I42"/>
  <c r="I43" s="1"/>
  <c r="I60"/>
  <c r="I63" s="1"/>
  <c r="F41"/>
  <c r="F59"/>
  <c r="F58"/>
  <c r="F40"/>
  <c r="J41"/>
  <c r="J59"/>
  <c r="J58"/>
  <c r="J40"/>
  <c r="G42"/>
  <c r="G43" s="1"/>
  <c r="G60"/>
  <c r="G63" s="1"/>
  <c r="K42"/>
  <c r="K43" s="1"/>
  <c r="K60"/>
  <c r="K63" s="1"/>
  <c r="D41"/>
  <c r="D59"/>
  <c r="D58"/>
  <c r="D40"/>
  <c r="H41"/>
  <c r="H59"/>
  <c r="H58"/>
  <c r="H40"/>
  <c r="L41"/>
  <c r="L59"/>
  <c r="L58"/>
  <c r="L40"/>
</calcChain>
</file>

<file path=xl/sharedStrings.xml><?xml version="1.0" encoding="utf-8"?>
<sst xmlns="http://schemas.openxmlformats.org/spreadsheetml/2006/main" count="50" uniqueCount="41">
  <si>
    <t>BILL STARR 5x5</t>
  </si>
  <si>
    <t>A Base Version for Novice to Intermediate Lifters</t>
  </si>
  <si>
    <t>Linear Pre-Periodization</t>
  </si>
  <si>
    <t>Link to Main Website</t>
  </si>
  <si>
    <t>Version Beta 0.3</t>
  </si>
  <si>
    <t>Test Weight</t>
  </si>
  <si>
    <t>Reps Achieved (&lt;12)</t>
  </si>
  <si>
    <t>1RM</t>
  </si>
  <si>
    <t>5RM</t>
  </si>
  <si>
    <t>Squat</t>
  </si>
  <si>
    <t>Bench</t>
  </si>
  <si>
    <t>Row</t>
  </si>
  <si>
    <t>Dead</t>
  </si>
  <si>
    <t>Incline</t>
  </si>
  <si>
    <t>Set Interval</t>
  </si>
  <si>
    <t>Generally 10-15%</t>
  </si>
  <si>
    <t>Lowest increment</t>
  </si>
  <si>
    <t>Day</t>
  </si>
  <si>
    <t>Exercise</t>
  </si>
  <si>
    <t>Reps</t>
  </si>
  <si>
    <t>Wk 1</t>
  </si>
  <si>
    <t>Wk 2</t>
  </si>
  <si>
    <t>Wk 3</t>
  </si>
  <si>
    <t>Wk 4</t>
  </si>
  <si>
    <t>Wk 5</t>
  </si>
  <si>
    <t>Wk 6</t>
  </si>
  <si>
    <t>Wk 7</t>
  </si>
  <si>
    <t>Wk 8</t>
  </si>
  <si>
    <t>Wk 9</t>
  </si>
  <si>
    <t>Monday</t>
  </si>
  <si>
    <t>Assistance</t>
  </si>
  <si>
    <t>Wednesday</t>
  </si>
  <si>
    <t>Deadlift</t>
  </si>
  <si>
    <t>Friday</t>
  </si>
  <si>
    <t xml:space="preserve"> </t>
  </si>
  <si>
    <t>2 Sets of Weighted Hypers</t>
  </si>
  <si>
    <t>4 Sets of Weighted Situps</t>
  </si>
  <si>
    <t>3 Sets of Situps</t>
  </si>
  <si>
    <t>3 Sets of Weighted Dips x 5-8 reps</t>
  </si>
  <si>
    <t>3 Sets of Barbell Curls x 8 reps</t>
  </si>
  <si>
    <t>3 Sets of Triceps Extensions x 8 reps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</si>
</sst>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0.0%"/>
    <numFmt numFmtId="165" formatCode="0.0"/>
    <numFmt numFmtId="166" formatCode="_(* #,##0_);_(* \(#,##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5" xfId="0" applyFill="1" applyBorder="1"/>
    <xf numFmtId="0" fontId="5" fillId="2" borderId="6" xfId="0" applyFont="1" applyFill="1" applyBorder="1"/>
    <xf numFmtId="0" fontId="0" fillId="2" borderId="7" xfId="0" applyFill="1" applyBorder="1"/>
    <xf numFmtId="0" fontId="4" fillId="2" borderId="7" xfId="0" applyFont="1" applyFill="1" applyBorder="1" applyAlignment="1">
      <alignment horizontal="center"/>
    </xf>
    <xf numFmtId="0" fontId="0" fillId="2" borderId="8" xfId="0" applyFill="1" applyBorder="1"/>
    <xf numFmtId="0" fontId="7" fillId="2" borderId="0" xfId="2" applyFont="1" applyFill="1" applyBorder="1" applyAlignment="1" applyProtection="1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8" fillId="0" borderId="4" xfId="0" applyFont="1" applyBorder="1"/>
    <xf numFmtId="0" fontId="0" fillId="3" borderId="9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4" xfId="0" applyFont="1" applyFill="1" applyBorder="1"/>
    <xf numFmtId="164" fontId="0" fillId="3" borderId="9" xfId="0" applyNumberFormat="1" applyFill="1" applyBorder="1" applyAlignment="1">
      <alignment horizontal="center"/>
    </xf>
    <xf numFmtId="0" fontId="8" fillId="0" borderId="0" xfId="0" applyFont="1" applyFill="1" applyBorder="1" applyAlignment="1"/>
    <xf numFmtId="0" fontId="9" fillId="4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0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13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0" borderId="17" xfId="0" applyBorder="1"/>
    <xf numFmtId="0" fontId="11" fillId="0" borderId="19" xfId="0" applyFont="1" applyBorder="1"/>
    <xf numFmtId="1" fontId="0" fillId="0" borderId="0" xfId="0" applyNumberForma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20" xfId="0" applyBorder="1"/>
    <xf numFmtId="0" fontId="9" fillId="0" borderId="21" xfId="0" applyFont="1" applyBorder="1"/>
    <xf numFmtId="0" fontId="0" fillId="0" borderId="7" xfId="0" applyBorder="1"/>
    <xf numFmtId="0" fontId="0" fillId="0" borderId="8" xfId="0" applyBorder="1"/>
    <xf numFmtId="0" fontId="12" fillId="5" borderId="22" xfId="0" applyFont="1" applyFill="1" applyBorder="1"/>
    <xf numFmtId="0" fontId="0" fillId="0" borderId="14" xfId="0" applyFill="1" applyBorder="1"/>
    <xf numFmtId="0" fontId="8" fillId="0" borderId="21" xfId="0" applyFont="1" applyBorder="1"/>
    <xf numFmtId="0" fontId="0" fillId="0" borderId="14" xfId="0" applyBorder="1"/>
    <xf numFmtId="0" fontId="0" fillId="0" borderId="23" xfId="0" applyBorder="1"/>
    <xf numFmtId="166" fontId="0" fillId="0" borderId="7" xfId="1" applyNumberFormat="1" applyFont="1" applyBorder="1"/>
    <xf numFmtId="166" fontId="0" fillId="0" borderId="8" xfId="1" applyNumberFormat="1" applyFont="1" applyBorder="1"/>
    <xf numFmtId="166" fontId="0" fillId="0" borderId="0" xfId="1" applyNumberFormat="1" applyFont="1" applyBorder="1"/>
    <xf numFmtId="0" fontId="0" fillId="0" borderId="24" xfId="0" applyBorder="1"/>
  </cellXfs>
  <cellStyles count="3">
    <cellStyle name="1000-sep (2 dec)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ocities.com/elitemadcow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0"/>
  <sheetViews>
    <sheetView tabSelected="1" workbookViewId="0">
      <selection activeCell="G11" sqref="A1:XFD1048576"/>
    </sheetView>
  </sheetViews>
  <sheetFormatPr defaultRowHeight="15"/>
  <cols>
    <col min="1" max="1" width="17" customWidth="1"/>
    <col min="2" max="2" width="12.85546875" customWidth="1"/>
    <col min="3" max="3" width="19.85546875" customWidth="1"/>
    <col min="4" max="4" width="11.28515625" customWidth="1"/>
    <col min="5" max="13" width="11.140625" customWidth="1"/>
    <col min="14" max="16" width="11.140625" bestFit="1" customWidth="1"/>
  </cols>
  <sheetData>
    <row r="1" spans="1:14" ht="30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4"/>
    </row>
    <row r="2" spans="1:14" ht="18">
      <c r="A2" s="5"/>
      <c r="B2" s="6"/>
      <c r="C2" s="6"/>
      <c r="D2" s="6"/>
      <c r="E2" s="7" t="s">
        <v>1</v>
      </c>
      <c r="F2" s="6"/>
      <c r="G2" s="6"/>
      <c r="H2" s="6"/>
      <c r="I2" s="6"/>
      <c r="J2" s="6"/>
      <c r="K2" s="6"/>
      <c r="L2" s="8"/>
    </row>
    <row r="3" spans="1:14" ht="18.75" thickBot="1">
      <c r="A3" s="9"/>
      <c r="B3" s="10"/>
      <c r="C3" s="10"/>
      <c r="D3" s="10"/>
      <c r="E3" s="11" t="s">
        <v>2</v>
      </c>
      <c r="F3" s="10"/>
      <c r="G3" s="10"/>
      <c r="H3" s="10"/>
      <c r="I3" s="10"/>
      <c r="J3" s="10"/>
      <c r="K3" s="10"/>
      <c r="L3" s="12"/>
    </row>
    <row r="4" spans="1:14" ht="18.75" thickBot="1">
      <c r="A4" s="13" t="s">
        <v>3</v>
      </c>
      <c r="B4" s="14"/>
      <c r="C4" s="6"/>
      <c r="D4" s="6"/>
      <c r="E4" s="7"/>
      <c r="F4" s="6"/>
      <c r="G4" s="6"/>
      <c r="H4" s="6"/>
      <c r="I4" s="6"/>
      <c r="J4" s="14"/>
      <c r="K4" s="9" t="s">
        <v>4</v>
      </c>
      <c r="L4" s="14"/>
      <c r="M4" s="15"/>
      <c r="N4" s="16"/>
    </row>
    <row r="5" spans="1:14">
      <c r="C5" s="16"/>
      <c r="D5" s="16"/>
      <c r="E5" s="16"/>
      <c r="F5" s="16"/>
      <c r="G5" s="16"/>
      <c r="H5" s="16"/>
      <c r="I5" s="16"/>
      <c r="J5" s="16"/>
      <c r="K5" s="16"/>
      <c r="L5" s="17"/>
      <c r="N5" s="16"/>
    </row>
    <row r="6" spans="1:14">
      <c r="A6" s="18"/>
      <c r="B6" s="19" t="s">
        <v>5</v>
      </c>
      <c r="C6" s="19" t="s">
        <v>6</v>
      </c>
      <c r="D6" s="19" t="s">
        <v>7</v>
      </c>
      <c r="E6" s="19" t="s">
        <v>8</v>
      </c>
      <c r="I6" s="16"/>
      <c r="J6" s="16"/>
      <c r="K6" s="16"/>
      <c r="L6" s="17"/>
      <c r="N6" s="16"/>
    </row>
    <row r="7" spans="1:14">
      <c r="A7" s="20" t="s">
        <v>9</v>
      </c>
      <c r="B7" s="21">
        <v>140</v>
      </c>
      <c r="C7" s="21">
        <v>5</v>
      </c>
      <c r="D7" s="22">
        <f>(B7)/(1.0278-(0.0278*C7))</f>
        <v>157.51575157515751</v>
      </c>
      <c r="E7" s="22">
        <f>D7*(1.0278-(0.0278*5))</f>
        <v>140</v>
      </c>
      <c r="H7" s="16"/>
      <c r="I7" s="16"/>
      <c r="J7" s="16"/>
      <c r="K7" s="16"/>
      <c r="L7" s="17"/>
      <c r="N7" s="16"/>
    </row>
    <row r="8" spans="1:14">
      <c r="A8" s="20" t="s">
        <v>10</v>
      </c>
      <c r="B8" s="21">
        <v>100</v>
      </c>
      <c r="C8" s="21">
        <v>5</v>
      </c>
      <c r="D8" s="22">
        <f>(B8)/(1.0278-(0.0278*C8))</f>
        <v>112.51125112511251</v>
      </c>
      <c r="E8" s="22">
        <f>D8*(1.0278-(0.0278*5))</f>
        <v>100</v>
      </c>
      <c r="F8" s="16"/>
      <c r="G8" s="16"/>
      <c r="H8" s="16"/>
      <c r="I8" s="16"/>
      <c r="J8" s="16"/>
      <c r="K8" s="16"/>
      <c r="L8" s="17"/>
      <c r="N8" s="16"/>
    </row>
    <row r="9" spans="1:14">
      <c r="A9" s="20" t="s">
        <v>11</v>
      </c>
      <c r="B9" s="21">
        <v>90</v>
      </c>
      <c r="C9" s="21">
        <v>5</v>
      </c>
      <c r="D9" s="22">
        <f>(B9)/(1.0278-(0.0278*C9))</f>
        <v>101.26012601260126</v>
      </c>
      <c r="E9" s="22">
        <f>D9*(1.0278-(0.0278*5))</f>
        <v>90</v>
      </c>
      <c r="F9" s="16"/>
      <c r="G9" s="16"/>
      <c r="H9" s="16"/>
      <c r="I9" s="16"/>
      <c r="J9" s="16"/>
      <c r="K9" s="16"/>
      <c r="L9" s="17"/>
      <c r="M9" s="16"/>
      <c r="N9" s="16"/>
    </row>
    <row r="10" spans="1:14">
      <c r="A10" s="20" t="s">
        <v>12</v>
      </c>
      <c r="B10" s="21">
        <v>180</v>
      </c>
      <c r="C10" s="21">
        <v>5</v>
      </c>
      <c r="D10" s="22">
        <f>(B10)/(1.0278-(0.0278*C10))</f>
        <v>202.52025202520252</v>
      </c>
      <c r="E10" s="22">
        <f>D10*(1.0278-(0.0278*5))</f>
        <v>180</v>
      </c>
      <c r="F10" s="16"/>
      <c r="G10" s="16"/>
      <c r="H10" s="16"/>
      <c r="I10" s="16"/>
      <c r="J10" s="16"/>
      <c r="K10" s="16"/>
      <c r="L10" s="17"/>
      <c r="M10" s="16"/>
      <c r="N10" s="16"/>
    </row>
    <row r="11" spans="1:14">
      <c r="A11" s="20" t="s">
        <v>13</v>
      </c>
      <c r="B11" s="21">
        <v>85</v>
      </c>
      <c r="C11" s="21">
        <v>5</v>
      </c>
      <c r="D11" s="22">
        <f>(B11)/(1.0278-(0.0278*C11))</f>
        <v>95.634563456345631</v>
      </c>
      <c r="E11" s="22">
        <f>D11*(1.0278-(0.0278*5))</f>
        <v>85</v>
      </c>
      <c r="F11" s="16"/>
      <c r="G11" s="16"/>
      <c r="H11" s="16"/>
      <c r="I11" s="16"/>
      <c r="J11" s="16"/>
      <c r="K11" s="16"/>
      <c r="L11" s="17"/>
      <c r="M11" s="16"/>
      <c r="N11" s="16"/>
    </row>
    <row r="12" spans="1:14">
      <c r="A12" s="1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</row>
    <row r="13" spans="1:14">
      <c r="A13" s="23" t="s">
        <v>14</v>
      </c>
      <c r="B13" s="24">
        <v>0.125</v>
      </c>
      <c r="C13" s="16" t="s">
        <v>15</v>
      </c>
      <c r="D13" s="16"/>
      <c r="E13" s="16"/>
      <c r="F13" s="16"/>
      <c r="G13" s="16"/>
      <c r="H13" s="16"/>
      <c r="I13" s="16"/>
      <c r="J13" s="16"/>
      <c r="K13" s="16"/>
      <c r="L13" s="17"/>
      <c r="M13" s="16"/>
      <c r="N13" s="16"/>
    </row>
    <row r="14" spans="1:14">
      <c r="A14" s="25" t="s">
        <v>16</v>
      </c>
      <c r="B14" s="26">
        <v>2.5</v>
      </c>
      <c r="C14" s="16"/>
      <c r="D14" s="16"/>
      <c r="E14" s="16"/>
      <c r="F14" s="16"/>
      <c r="G14" s="16"/>
      <c r="H14" s="16"/>
      <c r="I14" s="16"/>
      <c r="J14" s="16"/>
      <c r="K14" s="16"/>
      <c r="L14" s="17"/>
      <c r="M14" s="16"/>
      <c r="N14" s="16"/>
    </row>
    <row r="15" spans="1:14">
      <c r="A15" s="1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  <c r="M15" s="16"/>
      <c r="N15" s="16"/>
    </row>
    <row r="16" spans="1:14">
      <c r="A16" s="1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</row>
    <row r="17" spans="1:14" ht="15.75" thickBot="1">
      <c r="A17" s="27" t="s">
        <v>17</v>
      </c>
      <c r="B17" s="28" t="s">
        <v>18</v>
      </c>
      <c r="C17" s="28" t="s">
        <v>19</v>
      </c>
      <c r="D17" s="28" t="s">
        <v>20</v>
      </c>
      <c r="E17" s="28" t="s">
        <v>21</v>
      </c>
      <c r="F17" s="28" t="s">
        <v>22</v>
      </c>
      <c r="G17" s="28" t="s">
        <v>23</v>
      </c>
      <c r="H17" s="28" t="s">
        <v>24</v>
      </c>
      <c r="I17" s="28" t="s">
        <v>25</v>
      </c>
      <c r="J17" s="28" t="s">
        <v>26</v>
      </c>
      <c r="K17" s="28" t="s">
        <v>27</v>
      </c>
      <c r="L17" s="29" t="s">
        <v>28</v>
      </c>
      <c r="M17" s="16"/>
      <c r="N17" s="16"/>
    </row>
    <row r="18" spans="1:14">
      <c r="A18" s="30" t="s">
        <v>29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16"/>
      <c r="N18" s="16"/>
    </row>
    <row r="19" spans="1:14">
      <c r="A19" s="33"/>
      <c r="B19" s="34" t="s">
        <v>9</v>
      </c>
      <c r="C19" s="35">
        <v>5</v>
      </c>
      <c r="D19" s="36">
        <f>FLOOR(D$23*(1-4*$B$13),B14)</f>
        <v>62.5</v>
      </c>
      <c r="E19" s="36">
        <f>FLOOR(E$23*(1-4*$B$13),B14)</f>
        <v>65</v>
      </c>
      <c r="F19" s="36">
        <f>FLOOR(F$23*(1-4*$B$13),B14)</f>
        <v>67.5</v>
      </c>
      <c r="G19" s="36">
        <f>FLOOR(G$23*(1-4*$B$13),B14)</f>
        <v>70</v>
      </c>
      <c r="H19" s="36">
        <f>FLOOR(H$23*(1-4*$B$13),B14)</f>
        <v>70</v>
      </c>
      <c r="I19" s="36">
        <f>FLOOR(I$23*(1-4*$B$13),B14)</f>
        <v>72.5</v>
      </c>
      <c r="J19" s="36">
        <f>FLOOR(J$23*(1-4*$B$13),B14)</f>
        <v>75</v>
      </c>
      <c r="K19" s="36">
        <f>FLOOR(K$23*(1-4*$B$13),B14)</f>
        <v>75</v>
      </c>
      <c r="L19" s="37">
        <f>FLOOR(L$23*(1-4*$B$13),B14)</f>
        <v>77.5</v>
      </c>
      <c r="M19" s="16"/>
      <c r="N19" s="16"/>
    </row>
    <row r="20" spans="1:14">
      <c r="A20" s="33"/>
      <c r="B20" s="16"/>
      <c r="C20" s="35">
        <v>5</v>
      </c>
      <c r="D20" s="36">
        <f>FLOOR(D$23*(1-3*$B$13),B14)</f>
        <v>77.5</v>
      </c>
      <c r="E20" s="36">
        <f>FLOOR(E$23*(1-3*$B$13),B14)</f>
        <v>82.5</v>
      </c>
      <c r="F20" s="36">
        <f>FLOOR(F$23*(1-3*$B$13),B14)</f>
        <v>82.5</v>
      </c>
      <c r="G20" s="36">
        <f>FLOOR(G$23*(1-3*$B$13),B14)</f>
        <v>87.5</v>
      </c>
      <c r="H20" s="36">
        <f>FLOOR(H$23*(1-3*$B$13),B14)</f>
        <v>87.5</v>
      </c>
      <c r="I20" s="36">
        <f>FLOOR(I$23*(1-3*$B$13),B14)</f>
        <v>90</v>
      </c>
      <c r="J20" s="36">
        <f>FLOOR(J$23*(1-3*$B$13),B14)</f>
        <v>92.5</v>
      </c>
      <c r="K20" s="36">
        <f>FLOOR(K$23*(1-3*$B$13),B14)</f>
        <v>95</v>
      </c>
      <c r="L20" s="38">
        <f>FLOOR(L$23*(1-3*$B$13),B14)</f>
        <v>97.5</v>
      </c>
      <c r="M20" s="16"/>
      <c r="N20" s="16"/>
    </row>
    <row r="21" spans="1:14">
      <c r="A21" s="33"/>
      <c r="B21" s="16"/>
      <c r="C21" s="35">
        <v>5</v>
      </c>
      <c r="D21" s="36">
        <f>FLOOR(D$23*(1-2*$B$13),B14)</f>
        <v>95</v>
      </c>
      <c r="E21" s="36">
        <f>FLOOR(E$23*(1-2*$B$13),B14)</f>
        <v>97.5</v>
      </c>
      <c r="F21" s="36">
        <f>FLOOR(F$23*(1-2*$B$13),B14)</f>
        <v>100</v>
      </c>
      <c r="G21" s="36">
        <f>FLOOR(G$23*(1-2*$B$13),B14)</f>
        <v>105</v>
      </c>
      <c r="H21" s="36">
        <f>FLOOR(H$23*(1-2*$B$13),B14)</f>
        <v>105</v>
      </c>
      <c r="I21" s="36">
        <f>FLOOR(I$23*(1-2*$B$13),B14)</f>
        <v>107.5</v>
      </c>
      <c r="J21" s="36">
        <f>FLOOR(J$23*(1-2*$B$13),B14)</f>
        <v>112.5</v>
      </c>
      <c r="K21" s="36">
        <f>FLOOR(K$23*(1-2*$B$13),B14)</f>
        <v>112.5</v>
      </c>
      <c r="L21" s="38">
        <f>FLOOR(L$23*(1-2*$B$13),B14)</f>
        <v>117.5</v>
      </c>
      <c r="N21" s="16"/>
    </row>
    <row r="22" spans="1:14">
      <c r="A22" s="33"/>
      <c r="B22" s="16"/>
      <c r="C22" s="35">
        <v>5</v>
      </c>
      <c r="D22" s="36">
        <f>FLOOR(D$23*(1-$B$13),B14)</f>
        <v>110</v>
      </c>
      <c r="E22" s="36">
        <f>FLOOR(E$23*(1-$B$13),B14)</f>
        <v>115</v>
      </c>
      <c r="F22" s="36">
        <f>FLOOR(F$23*(1-$B$13),B14)</f>
        <v>117.5</v>
      </c>
      <c r="G22" s="36">
        <f>FLOOR(G$23*(1-$B$13),B14)</f>
        <v>122.5</v>
      </c>
      <c r="H22" s="36">
        <f>FLOOR(H$23*(1-$B$13),B14)</f>
        <v>122.5</v>
      </c>
      <c r="I22" s="36">
        <f>FLOOR(I$23*(1-$B$13),B14)</f>
        <v>125</v>
      </c>
      <c r="J22" s="36">
        <f>FLOOR(J$23*(1-$B$13),B14)</f>
        <v>130</v>
      </c>
      <c r="K22" s="36">
        <f>FLOOR(K$23*(1-$B$13),B14)</f>
        <v>132.5</v>
      </c>
      <c r="L22" s="38">
        <f>FLOOR(L$23*(1-$B$13),B14)</f>
        <v>137.5</v>
      </c>
      <c r="N22" s="16"/>
    </row>
    <row r="23" spans="1:14">
      <c r="A23" s="39"/>
      <c r="B23" s="40"/>
      <c r="C23" s="41">
        <v>5</v>
      </c>
      <c r="D23" s="42">
        <f>FLOOR(E7*0.925,B14)</f>
        <v>127.5</v>
      </c>
      <c r="E23" s="42">
        <f>FLOOR(E7*0.95,B14)</f>
        <v>132.5</v>
      </c>
      <c r="F23" s="42">
        <f>FLOOR(E7*0.975,B14)</f>
        <v>135</v>
      </c>
      <c r="G23" s="42">
        <f>FLOOR(E7,B14)</f>
        <v>140</v>
      </c>
      <c r="H23" s="42">
        <f>FLOOR(E7*1.025,B14)</f>
        <v>142.5</v>
      </c>
      <c r="I23" s="42">
        <f>FLOOR(E7*1.05,B14)</f>
        <v>145</v>
      </c>
      <c r="J23" s="42">
        <f>FLOOR(E7*1.075,B14)</f>
        <v>150</v>
      </c>
      <c r="K23" s="42">
        <f>FLOOR(E7*1.1,B14)</f>
        <v>152.5</v>
      </c>
      <c r="L23" s="43">
        <f>FLOOR(E7*1.125,B14)</f>
        <v>157.5</v>
      </c>
      <c r="N23" s="16"/>
    </row>
    <row r="24" spans="1:14">
      <c r="A24" s="33"/>
      <c r="B24" s="34" t="s">
        <v>10</v>
      </c>
      <c r="C24" s="35">
        <v>5</v>
      </c>
      <c r="D24" s="36">
        <f>FLOOR(D$28*(1-4*$B$13),B14)</f>
        <v>45</v>
      </c>
      <c r="E24" s="36">
        <f>FLOOR(E$28*(1-4*$B$13),B14)</f>
        <v>47.5</v>
      </c>
      <c r="F24" s="36">
        <f>FLOOR(F$28*(1-4*$B$13),B14)</f>
        <v>47.5</v>
      </c>
      <c r="G24" s="36">
        <f>FLOOR(G$28*(1-4*$B$13),B14)</f>
        <v>50</v>
      </c>
      <c r="H24" s="36">
        <f>FLOOR(H$28*(1-4*$B$13),B14)</f>
        <v>50</v>
      </c>
      <c r="I24" s="36">
        <f>FLOOR(I$28*(1-4*$B$13),B14)</f>
        <v>52.5</v>
      </c>
      <c r="J24" s="36">
        <f>FLOOR(J$28*(1-4*$B$13),B14)</f>
        <v>52.5</v>
      </c>
      <c r="K24" s="36">
        <f>FLOOR(K$28*(1-4*$B$13),B14)</f>
        <v>55</v>
      </c>
      <c r="L24" s="37">
        <f>FLOOR(L$28*(1-4*$B$13),B14)</f>
        <v>55</v>
      </c>
      <c r="N24" s="16"/>
    </row>
    <row r="25" spans="1:14">
      <c r="A25" s="33"/>
      <c r="B25" s="16"/>
      <c r="C25" s="35">
        <v>5</v>
      </c>
      <c r="D25" s="36">
        <f>FLOOR(D$28*(1-3*$B$13),B14)</f>
        <v>57.5</v>
      </c>
      <c r="E25" s="36">
        <f>FLOOR(E$28*(1-3*$B$13),B14)</f>
        <v>57.5</v>
      </c>
      <c r="F25" s="36">
        <f>FLOOR(F$28*(1-3*$B$13),B14)</f>
        <v>60</v>
      </c>
      <c r="G25" s="36">
        <f>FLOOR(G$28*(1-3*$B$13),B14)</f>
        <v>62.5</v>
      </c>
      <c r="H25" s="36">
        <f>FLOOR(H$28*(1-3*$B$13),B14)</f>
        <v>62.5</v>
      </c>
      <c r="I25" s="36">
        <f>FLOOR(I$28*(1-3*$B$13),B14)</f>
        <v>65</v>
      </c>
      <c r="J25" s="36">
        <f>FLOOR(J$28*(1-3*$B$13),B14)</f>
        <v>65</v>
      </c>
      <c r="K25" s="36">
        <f>FLOOR(K$28*(1-3*$B$13),B14)</f>
        <v>67.5</v>
      </c>
      <c r="L25" s="38">
        <f>FLOOR(L$28*(1-3*$B$13),B14)</f>
        <v>70</v>
      </c>
    </row>
    <row r="26" spans="1:14">
      <c r="A26" s="33"/>
      <c r="B26" s="16"/>
      <c r="C26" s="35">
        <v>5</v>
      </c>
      <c r="D26" s="36">
        <f>FLOOR(D$28*(1-2*$B$13),B14)</f>
        <v>67.5</v>
      </c>
      <c r="E26" s="36">
        <f>FLOOR(E$28*(1-2*$B$13),B14)</f>
        <v>70</v>
      </c>
      <c r="F26" s="36">
        <f>FLOOR(F$28*(1-2*$B$13),B14)</f>
        <v>72.5</v>
      </c>
      <c r="G26" s="36">
        <f>FLOOR(G$28*(1-2*$B$13),B14)</f>
        <v>75</v>
      </c>
      <c r="H26" s="36">
        <f>FLOOR(H$28*(1-2*$B$13),B14)</f>
        <v>75</v>
      </c>
      <c r="I26" s="36">
        <f>FLOOR(I$28*(1-2*$B$13),B14)</f>
        <v>77.5</v>
      </c>
      <c r="J26" s="36">
        <f>FLOOR(J$28*(1-2*$B$13),B14)</f>
        <v>80</v>
      </c>
      <c r="K26" s="36">
        <f>FLOOR(K$28*(1-2*$B$13),B14)</f>
        <v>82.5</v>
      </c>
      <c r="L26" s="38">
        <f>FLOOR(L$28*(1-2*$B$13),B14)</f>
        <v>82.5</v>
      </c>
    </row>
    <row r="27" spans="1:14">
      <c r="A27" s="33"/>
      <c r="B27" s="16"/>
      <c r="C27" s="35">
        <v>5</v>
      </c>
      <c r="D27" s="36">
        <f>FLOOR(D$28*(1-$B$13),B14)</f>
        <v>80</v>
      </c>
      <c r="E27" s="36">
        <f>FLOOR(E$28*(1-$B$13),B14)</f>
        <v>82.5</v>
      </c>
      <c r="F27" s="36">
        <f>FLOOR(F$28*(1-$B$13),B14)</f>
        <v>85</v>
      </c>
      <c r="G27" s="36">
        <f>FLOOR(G$28*(1-$B$13),B14)</f>
        <v>87.5</v>
      </c>
      <c r="H27" s="36">
        <f>FLOOR(H$28*(1-$B$13),B14)</f>
        <v>87.5</v>
      </c>
      <c r="I27" s="36">
        <f>FLOOR(I$28*(1-$B$13),B14)</f>
        <v>90</v>
      </c>
      <c r="J27" s="36">
        <f>FLOOR(J$28*(1-$B$13),B14)</f>
        <v>92.5</v>
      </c>
      <c r="K27" s="36">
        <f>FLOOR(K$28*(1-$B$13),B14)</f>
        <v>95</v>
      </c>
      <c r="L27" s="38">
        <f>FLOOR(L$28*(1-$B$13),B14)</f>
        <v>97.5</v>
      </c>
    </row>
    <row r="28" spans="1:14">
      <c r="A28" s="39"/>
      <c r="B28" s="44"/>
      <c r="C28" s="41">
        <v>5</v>
      </c>
      <c r="D28" s="42">
        <f>FLOOR(E8*0.925,B14)</f>
        <v>92.5</v>
      </c>
      <c r="E28" s="42">
        <f>FLOOR(E8*0.95,B14)</f>
        <v>95</v>
      </c>
      <c r="F28" s="42">
        <f>FLOOR(E8*0.975,B14)</f>
        <v>97.5</v>
      </c>
      <c r="G28" s="42">
        <f>FLOOR(E8,B14)</f>
        <v>100</v>
      </c>
      <c r="H28" s="42">
        <f>FLOOR(E8*1.025,B14)</f>
        <v>102.5</v>
      </c>
      <c r="I28" s="42">
        <f>FLOOR(E8*1.05,B14)</f>
        <v>105</v>
      </c>
      <c r="J28" s="42">
        <f>FLOOR(E8*1.075,B14)</f>
        <v>107.5</v>
      </c>
      <c r="K28" s="42">
        <f>FLOOR(E8*1.1,B14)</f>
        <v>110</v>
      </c>
      <c r="L28" s="43">
        <f>FLOOR(E8*1.125,B14)</f>
        <v>112.5</v>
      </c>
    </row>
    <row r="29" spans="1:14">
      <c r="A29" s="33"/>
      <c r="B29" s="34" t="s">
        <v>11</v>
      </c>
      <c r="C29" s="35">
        <v>5</v>
      </c>
      <c r="D29" s="36">
        <f>FLOOR(D$33*(1-4*$B$13),B14)</f>
        <v>40</v>
      </c>
      <c r="E29" s="36">
        <f>FLOOR(E$33*(1-4*$B$13),B14)</f>
        <v>42.5</v>
      </c>
      <c r="F29" s="36">
        <f>FLOOR(F$33*(1-4*$B$13),B14)</f>
        <v>42.5</v>
      </c>
      <c r="G29" s="36">
        <f>FLOOR(G$33*(1-4*$B$13),B14)</f>
        <v>45</v>
      </c>
      <c r="H29" s="36">
        <f>FLOOR(H$33*(1-4*$B$13),B14)</f>
        <v>45</v>
      </c>
      <c r="I29" s="36">
        <f>FLOOR(I$33*(1-4*$B$13),B14)</f>
        <v>45</v>
      </c>
      <c r="J29" s="36">
        <f>FLOOR(J$33*(1-4*$B$13),B14)</f>
        <v>47.5</v>
      </c>
      <c r="K29" s="36">
        <f>FLOOR(K$33*(1-4*$B$13),B14)</f>
        <v>47.5</v>
      </c>
      <c r="L29" s="38">
        <f>FLOOR(L$33*(1-4*$B$13),B14)</f>
        <v>50</v>
      </c>
    </row>
    <row r="30" spans="1:14">
      <c r="A30" s="33"/>
      <c r="B30" s="16"/>
      <c r="C30" s="35">
        <v>5</v>
      </c>
      <c r="D30" s="36">
        <f>FLOOR(D$33*(1-3*$B$13),B14)</f>
        <v>50</v>
      </c>
      <c r="E30" s="36">
        <f>FLOOR(E$33*(1-3*$B$13),B14)</f>
        <v>52.5</v>
      </c>
      <c r="F30" s="36">
        <f>FLOOR(F$33*(1-3*$B$13),B14)</f>
        <v>52.5</v>
      </c>
      <c r="G30" s="36">
        <f>FLOOR(G$33*(1-3*$B$13),B14)</f>
        <v>55</v>
      </c>
      <c r="H30" s="36">
        <f>FLOOR(H$33*(1-3*$B$13),B14)</f>
        <v>55</v>
      </c>
      <c r="I30" s="36">
        <f>FLOOR(I$33*(1-3*$B$13),B14)</f>
        <v>57.5</v>
      </c>
      <c r="J30" s="36">
        <f>FLOOR(J$33*(1-3*$B$13),B14)</f>
        <v>57.5</v>
      </c>
      <c r="K30" s="36">
        <f>FLOOR(K$33*(1-3*$B$13),B14)</f>
        <v>60</v>
      </c>
      <c r="L30" s="38">
        <f>FLOOR(L$33*(1-3*$B$13),B14)</f>
        <v>62.5</v>
      </c>
    </row>
    <row r="31" spans="1:14">
      <c r="A31" s="33"/>
      <c r="B31" s="16"/>
      <c r="C31" s="35">
        <v>5</v>
      </c>
      <c r="D31" s="36">
        <f>FLOOR(D$33*(1-2*$B$13),B14)</f>
        <v>60</v>
      </c>
      <c r="E31" s="36">
        <f>FLOOR(E$33*(1-2*$B$13),B14)</f>
        <v>62.5</v>
      </c>
      <c r="F31" s="36">
        <f>FLOOR(F$33*(1-2*$B$13),B14)</f>
        <v>65</v>
      </c>
      <c r="G31" s="36">
        <f>FLOOR(G$33*(1-2*$B$13),B14)</f>
        <v>67.5</v>
      </c>
      <c r="H31" s="36">
        <f>FLOOR(H$33*(1-2*$B$13),B14)</f>
        <v>67.5</v>
      </c>
      <c r="I31" s="36">
        <f>FLOOR(I$33*(1-2*$B$13),B14)</f>
        <v>67.5</v>
      </c>
      <c r="J31" s="36">
        <f>FLOOR(J$33*(1-2*$B$13),B14)</f>
        <v>70</v>
      </c>
      <c r="K31" s="36">
        <f>FLOOR(K$33*(1-2*$B$13),B14)</f>
        <v>72.5</v>
      </c>
      <c r="L31" s="38">
        <f>FLOOR(L$33*(1-2*$B$13),B14)</f>
        <v>75</v>
      </c>
    </row>
    <row r="32" spans="1:14">
      <c r="A32" s="33"/>
      <c r="B32" s="16"/>
      <c r="C32" s="35">
        <v>5</v>
      </c>
      <c r="D32" s="36">
        <f>FLOOR(D$33*(1-$B$13),B14)</f>
        <v>70</v>
      </c>
      <c r="E32" s="36">
        <f>FLOOR(E$33*(1-$B$13),B14)</f>
        <v>72.5</v>
      </c>
      <c r="F32" s="36">
        <f>FLOOR(F$33*(1-$B$13),B14)</f>
        <v>75</v>
      </c>
      <c r="G32" s="36">
        <f>FLOOR(G$33*(1-$B$13),B14)</f>
        <v>77.5</v>
      </c>
      <c r="H32" s="36">
        <f>FLOOR(H$33*(1-$B$13),B14)</f>
        <v>77.5</v>
      </c>
      <c r="I32" s="36">
        <f>FLOOR(I$33*(1-$B$13),B14)</f>
        <v>80</v>
      </c>
      <c r="J32" s="36">
        <f>FLOOR(J$33*(1-$B$13),B14)</f>
        <v>82.5</v>
      </c>
      <c r="K32" s="36">
        <f>FLOOR(K$33*(1-$B$13),B14)</f>
        <v>85</v>
      </c>
      <c r="L32" s="38">
        <f>FLOOR(L$33*(1-$B$13),B14)</f>
        <v>87.5</v>
      </c>
    </row>
    <row r="33" spans="1:12">
      <c r="A33" s="39"/>
      <c r="B33" s="44"/>
      <c r="C33" s="41">
        <v>5</v>
      </c>
      <c r="D33" s="42">
        <f>FLOOR((0.925*E9),B14)</f>
        <v>82.5</v>
      </c>
      <c r="E33" s="42">
        <f>FLOOR((0.95*E9),B14)</f>
        <v>85</v>
      </c>
      <c r="F33" s="42">
        <f>FLOOR((0.975*E9),B14)</f>
        <v>87.5</v>
      </c>
      <c r="G33" s="42">
        <f>FLOOR(E9,B14)</f>
        <v>90</v>
      </c>
      <c r="H33" s="42">
        <f>FLOOR((1.025*E9),B14)</f>
        <v>90</v>
      </c>
      <c r="I33" s="42">
        <f>FLOOR((1.05*E9),B14)</f>
        <v>92.5</v>
      </c>
      <c r="J33" s="42">
        <f>FLOOR((1.075*E9),B14)</f>
        <v>95</v>
      </c>
      <c r="K33" s="42">
        <f>FLOOR((1.1*E9),B14)</f>
        <v>97.5</v>
      </c>
      <c r="L33" s="43">
        <f>FLOOR((1.125*E9),B14)</f>
        <v>100</v>
      </c>
    </row>
    <row r="34" spans="1:12">
      <c r="A34" s="16"/>
      <c r="B34" s="45" t="s">
        <v>30</v>
      </c>
      <c r="C34" s="16"/>
      <c r="D34" s="46"/>
      <c r="E34" s="46"/>
      <c r="F34" s="46"/>
      <c r="G34" s="46"/>
      <c r="H34" s="46"/>
      <c r="I34" s="46"/>
      <c r="J34" s="46"/>
      <c r="K34" s="46"/>
      <c r="L34" s="47"/>
    </row>
    <row r="35" spans="1:12">
      <c r="A35" s="33"/>
      <c r="B35" s="16" t="s">
        <v>35</v>
      </c>
      <c r="C35" s="16"/>
      <c r="D35" s="46"/>
      <c r="E35" s="46"/>
      <c r="F35" s="46"/>
      <c r="G35" s="46"/>
      <c r="H35" s="46"/>
      <c r="I35" s="46"/>
      <c r="J35" s="46"/>
      <c r="K35" s="46"/>
      <c r="L35" s="48"/>
    </row>
    <row r="36" spans="1:12">
      <c r="A36" s="16"/>
      <c r="B36" s="61" t="s">
        <v>36</v>
      </c>
      <c r="C36" s="16"/>
      <c r="D36" s="16"/>
      <c r="E36" s="16"/>
      <c r="F36" s="16"/>
      <c r="G36" s="16"/>
      <c r="H36" s="16"/>
      <c r="I36" s="16"/>
      <c r="J36" s="16"/>
      <c r="K36" s="16"/>
      <c r="L36" s="17"/>
    </row>
    <row r="37" spans="1:12">
      <c r="A37" s="4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7"/>
    </row>
    <row r="38" spans="1:12" ht="15.75" thickBot="1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2"/>
    </row>
    <row r="39" spans="1:12">
      <c r="A39" s="53" t="s">
        <v>31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2"/>
    </row>
    <row r="40" spans="1:12">
      <c r="A40" s="49"/>
      <c r="B40" s="34" t="s">
        <v>9</v>
      </c>
      <c r="C40" s="35">
        <v>5</v>
      </c>
      <c r="D40" s="36">
        <f t="shared" ref="D40:L42" si="0">D19</f>
        <v>62.5</v>
      </c>
      <c r="E40" s="36">
        <f t="shared" si="0"/>
        <v>65</v>
      </c>
      <c r="F40" s="36">
        <f t="shared" si="0"/>
        <v>67.5</v>
      </c>
      <c r="G40" s="36">
        <f t="shared" si="0"/>
        <v>70</v>
      </c>
      <c r="H40" s="36">
        <f t="shared" si="0"/>
        <v>70</v>
      </c>
      <c r="I40" s="36">
        <f t="shared" si="0"/>
        <v>72.5</v>
      </c>
      <c r="J40" s="36">
        <f t="shared" si="0"/>
        <v>75</v>
      </c>
      <c r="K40" s="36">
        <f t="shared" si="0"/>
        <v>75</v>
      </c>
      <c r="L40" s="38">
        <f t="shared" si="0"/>
        <v>77.5</v>
      </c>
    </row>
    <row r="41" spans="1:12">
      <c r="A41" s="49"/>
      <c r="B41" s="16"/>
      <c r="C41" s="35">
        <v>5</v>
      </c>
      <c r="D41" s="36">
        <f t="shared" si="0"/>
        <v>77.5</v>
      </c>
      <c r="E41" s="36">
        <f t="shared" si="0"/>
        <v>82.5</v>
      </c>
      <c r="F41" s="36">
        <f t="shared" si="0"/>
        <v>82.5</v>
      </c>
      <c r="G41" s="36">
        <f t="shared" si="0"/>
        <v>87.5</v>
      </c>
      <c r="H41" s="36">
        <f t="shared" si="0"/>
        <v>87.5</v>
      </c>
      <c r="I41" s="36">
        <f t="shared" si="0"/>
        <v>90</v>
      </c>
      <c r="J41" s="36">
        <f t="shared" si="0"/>
        <v>92.5</v>
      </c>
      <c r="K41" s="36">
        <f t="shared" si="0"/>
        <v>95</v>
      </c>
      <c r="L41" s="38">
        <f t="shared" si="0"/>
        <v>97.5</v>
      </c>
    </row>
    <row r="42" spans="1:12">
      <c r="A42" s="33"/>
      <c r="B42" s="16"/>
      <c r="C42" s="35">
        <v>5</v>
      </c>
      <c r="D42" s="36">
        <f t="shared" si="0"/>
        <v>95</v>
      </c>
      <c r="E42" s="36">
        <f t="shared" si="0"/>
        <v>97.5</v>
      </c>
      <c r="F42" s="36">
        <f t="shared" si="0"/>
        <v>100</v>
      </c>
      <c r="G42" s="36">
        <f t="shared" si="0"/>
        <v>105</v>
      </c>
      <c r="H42" s="36">
        <f t="shared" si="0"/>
        <v>105</v>
      </c>
      <c r="I42" s="36">
        <f t="shared" si="0"/>
        <v>107.5</v>
      </c>
      <c r="J42" s="36">
        <f t="shared" si="0"/>
        <v>112.5</v>
      </c>
      <c r="K42" s="36">
        <f t="shared" si="0"/>
        <v>112.5</v>
      </c>
      <c r="L42" s="38">
        <f t="shared" si="0"/>
        <v>117.5</v>
      </c>
    </row>
    <row r="43" spans="1:12">
      <c r="A43" s="39"/>
      <c r="B43" s="44"/>
      <c r="C43" s="41">
        <v>5</v>
      </c>
      <c r="D43" s="42">
        <f t="shared" ref="D43:L43" si="1">D42</f>
        <v>95</v>
      </c>
      <c r="E43" s="42">
        <f t="shared" si="1"/>
        <v>97.5</v>
      </c>
      <c r="F43" s="42">
        <f t="shared" si="1"/>
        <v>100</v>
      </c>
      <c r="G43" s="42">
        <f t="shared" si="1"/>
        <v>105</v>
      </c>
      <c r="H43" s="42">
        <f t="shared" si="1"/>
        <v>105</v>
      </c>
      <c r="I43" s="42">
        <f t="shared" si="1"/>
        <v>107.5</v>
      </c>
      <c r="J43" s="42">
        <f t="shared" si="1"/>
        <v>112.5</v>
      </c>
      <c r="K43" s="42">
        <f t="shared" si="1"/>
        <v>112.5</v>
      </c>
      <c r="L43" s="43">
        <f t="shared" si="1"/>
        <v>117.5</v>
      </c>
    </row>
    <row r="44" spans="1:12">
      <c r="A44" s="33"/>
      <c r="B44" s="34" t="str">
        <f>A11</f>
        <v>Incline</v>
      </c>
      <c r="C44" s="35">
        <v>5</v>
      </c>
      <c r="D44" s="36">
        <f>FLOOR(D$47*(1-3*$B$13),B14)</f>
        <v>47.5</v>
      </c>
      <c r="E44" s="36">
        <f>FLOOR(E$47*(1-3*$B$13),B14)</f>
        <v>50</v>
      </c>
      <c r="F44" s="36">
        <f>FLOOR(F$47*(1-3*$B$13),B14)</f>
        <v>50</v>
      </c>
      <c r="G44" s="36">
        <f>FLOOR(G$47*(1-3*$B$13),B14)</f>
        <v>52.5</v>
      </c>
      <c r="H44" s="36">
        <f>FLOOR(H$47*(1-3*$B$13),B14)</f>
        <v>52.5</v>
      </c>
      <c r="I44" s="36">
        <f>FLOOR(I$47*(1-3*$B$13),B14)</f>
        <v>52.5</v>
      </c>
      <c r="J44" s="36">
        <f>FLOOR(J$47*(1-3*$B$13),B14)</f>
        <v>55</v>
      </c>
      <c r="K44" s="36">
        <f>FLOOR(K$47*(1-3*$B$13),B14)</f>
        <v>57.5</v>
      </c>
      <c r="L44" s="37">
        <f>FLOOR(L$47*(1-3*$B$13),B14)</f>
        <v>57.5</v>
      </c>
    </row>
    <row r="45" spans="1:12">
      <c r="A45" s="33"/>
      <c r="B45" s="16"/>
      <c r="C45" s="35">
        <v>5</v>
      </c>
      <c r="D45" s="36">
        <f>FLOOR(D$47*(1-2*$B$13),B14)</f>
        <v>57.5</v>
      </c>
      <c r="E45" s="36">
        <f>FLOOR(E$47*(1-2*$B$13),B14)</f>
        <v>60</v>
      </c>
      <c r="F45" s="36">
        <f>FLOOR(F$47*(1-2*$B$13),B14)</f>
        <v>60</v>
      </c>
      <c r="G45" s="36">
        <f>FLOOR(G$47*(1-2*$B$13),B14)</f>
        <v>62.5</v>
      </c>
      <c r="H45" s="36">
        <f>FLOOR(H$47*(1-2*$B$13),B14)</f>
        <v>62.5</v>
      </c>
      <c r="I45" s="36">
        <f>FLOOR(I$47*(1-2*$B$13),B14)</f>
        <v>65</v>
      </c>
      <c r="J45" s="36">
        <f>FLOOR(J$47*(1-2*$B$13),B14)</f>
        <v>67.5</v>
      </c>
      <c r="K45" s="36">
        <f>FLOOR(K$47*(1-2*$B$13),B14)</f>
        <v>67.5</v>
      </c>
      <c r="L45" s="38">
        <f>FLOOR(L$47*(1-2*$B$13),B14)</f>
        <v>70</v>
      </c>
    </row>
    <row r="46" spans="1:12">
      <c r="A46" s="33"/>
      <c r="B46" s="16"/>
      <c r="C46" s="35">
        <v>5</v>
      </c>
      <c r="D46" s="36">
        <f>FLOOR(D$47*(1-$B$13),B14)</f>
        <v>67.5</v>
      </c>
      <c r="E46" s="36">
        <f>FLOOR(E$47*(1-$B$13),B14)</f>
        <v>70</v>
      </c>
      <c r="F46" s="36">
        <f>FLOOR(F$47*(1-$B$13),B14)</f>
        <v>70</v>
      </c>
      <c r="G46" s="36">
        <f>FLOOR(G$47*(1-$B$13),B14)</f>
        <v>72.5</v>
      </c>
      <c r="H46" s="36">
        <f>FLOOR(H$47*(1-$B$13),B14)</f>
        <v>72.5</v>
      </c>
      <c r="I46" s="36">
        <f>FLOOR(I$47*(1-$B$13),B14)</f>
        <v>75</v>
      </c>
      <c r="J46" s="36">
        <f>FLOOR(J$47*(1-$B$13),B14)</f>
        <v>77.5</v>
      </c>
      <c r="K46" s="36">
        <f>FLOOR(K$47*(1-$B$13),B14)</f>
        <v>80</v>
      </c>
      <c r="L46" s="38">
        <f>FLOOR(L$47*(1-$B$13),B14)</f>
        <v>82.5</v>
      </c>
    </row>
    <row r="47" spans="1:12">
      <c r="A47" s="39"/>
      <c r="B47" s="44"/>
      <c r="C47" s="41">
        <v>5</v>
      </c>
      <c r="D47" s="42">
        <f>FLOOR(E11*0.925,B14)</f>
        <v>77.5</v>
      </c>
      <c r="E47" s="42">
        <f>FLOOR(E11*0.95,B14)</f>
        <v>80</v>
      </c>
      <c r="F47" s="42">
        <f>FLOOR(E11*0.975,B14)</f>
        <v>82.5</v>
      </c>
      <c r="G47" s="42">
        <f>FLOOR(E11,B14)</f>
        <v>85</v>
      </c>
      <c r="H47" s="42">
        <f>FLOOR(E11*1.025,B14)</f>
        <v>85</v>
      </c>
      <c r="I47" s="42">
        <f>FLOOR(E11*1.05,B14)</f>
        <v>87.5</v>
      </c>
      <c r="J47" s="42">
        <f>FLOOR(E11*1.075,B14)</f>
        <v>90</v>
      </c>
      <c r="K47" s="42">
        <f>FLOOR(E11*1.1,B14)</f>
        <v>92.5</v>
      </c>
      <c r="L47" s="43">
        <f>FLOOR(E11*1.125,B14)</f>
        <v>95</v>
      </c>
    </row>
    <row r="48" spans="1:12">
      <c r="A48" s="33"/>
      <c r="B48" s="34" t="s">
        <v>32</v>
      </c>
      <c r="C48" s="35">
        <v>5</v>
      </c>
      <c r="D48" s="36">
        <f>FLOOR(D$51*(1-3*$B$13),B14)</f>
        <v>102.5</v>
      </c>
      <c r="E48" s="36">
        <f>FLOOR(E$51*(1-3*$B$13),B14)</f>
        <v>105</v>
      </c>
      <c r="F48" s="36">
        <f>FLOOR(F$51*(1-3*$B$13),B14)</f>
        <v>107.5</v>
      </c>
      <c r="G48" s="36">
        <f>FLOOR(G$51*(1-3*$B$13),B14)</f>
        <v>112.5</v>
      </c>
      <c r="H48" s="36">
        <f>FLOOR(H$51*(1-3*$B$13),B14)</f>
        <v>112.5</v>
      </c>
      <c r="I48" s="36">
        <f>FLOOR(I$51*(1-3*$B$13),B14)</f>
        <v>115</v>
      </c>
      <c r="J48" s="36">
        <f>FLOOR(J$51*(1-3*$B$13),B14)</f>
        <v>120</v>
      </c>
      <c r="K48" s="36">
        <f>FLOOR(K$51*(1-3*$B$13),B14)</f>
        <v>122.5</v>
      </c>
      <c r="L48" s="38">
        <f>FLOOR(L$51*(1-3*$B$13),B14)</f>
        <v>125</v>
      </c>
    </row>
    <row r="49" spans="1:13">
      <c r="A49" s="33"/>
      <c r="B49" s="16"/>
      <c r="C49" s="35">
        <v>5</v>
      </c>
      <c r="D49" s="36">
        <f>FLOOR(D$51*(1-2*$B$13),B14)</f>
        <v>122.5</v>
      </c>
      <c r="E49" s="36">
        <f>FLOOR(E$51*(1-2*$B$13),B14)</f>
        <v>127.5</v>
      </c>
      <c r="F49" s="36">
        <f>FLOOR(F$51*(1-2*$B$13),B14)</f>
        <v>130</v>
      </c>
      <c r="G49" s="36">
        <f>FLOOR(G$51*(1-2*$B$13),B14)</f>
        <v>135</v>
      </c>
      <c r="H49" s="36">
        <f>FLOOR(H$51*(1-2*$B$13),B14)</f>
        <v>135</v>
      </c>
      <c r="I49" s="36">
        <f>FLOOR(I$51*(1-2*$B$13),B14)</f>
        <v>140</v>
      </c>
      <c r="J49" s="36">
        <f>FLOOR(J$51*(1-2*$B$13),B14)</f>
        <v>142.5</v>
      </c>
      <c r="K49" s="36">
        <f>FLOOR(K$51*(1-2*$B$13),B14)</f>
        <v>147.5</v>
      </c>
      <c r="L49" s="38">
        <f>FLOOR(L$51*(1-2*$B$13),B14)</f>
        <v>150</v>
      </c>
    </row>
    <row r="50" spans="1:13">
      <c r="A50" s="33"/>
      <c r="B50" s="16"/>
      <c r="C50" s="35">
        <v>5</v>
      </c>
      <c r="D50" s="36">
        <f>FLOOR(D$51*(1-$B$13),B14)</f>
        <v>142.5</v>
      </c>
      <c r="E50" s="36">
        <f>FLOOR(E$51*(1-$B$13),B14)</f>
        <v>147.5</v>
      </c>
      <c r="F50" s="36">
        <f>FLOOR(F$51*(1-$B$13),B14)</f>
        <v>152.5</v>
      </c>
      <c r="G50" s="36">
        <f>FLOOR(G$51*(1-$B$13),B14)</f>
        <v>157.5</v>
      </c>
      <c r="H50" s="36">
        <f>FLOOR(H$51*(1-$B$13),B14)</f>
        <v>157.5</v>
      </c>
      <c r="I50" s="36">
        <f>FLOOR(I$51*(1-$B$13),B14)</f>
        <v>162.5</v>
      </c>
      <c r="J50" s="36">
        <f>FLOOR(J$51*(1-$B$13),B14)</f>
        <v>167.5</v>
      </c>
      <c r="K50" s="36">
        <f>FLOOR(K$51*(1-$B$13),B14)</f>
        <v>172.5</v>
      </c>
      <c r="L50" s="38">
        <f>FLOOR(L$51*(1-$B$13),B14)</f>
        <v>175</v>
      </c>
    </row>
    <row r="51" spans="1:13">
      <c r="A51" s="39"/>
      <c r="B51" s="44"/>
      <c r="C51" s="41">
        <v>5</v>
      </c>
      <c r="D51" s="42">
        <f>FLOOR(E10*0.925,B14)</f>
        <v>165</v>
      </c>
      <c r="E51" s="42">
        <f>FLOOR(E10*0.95,B14)</f>
        <v>170</v>
      </c>
      <c r="F51" s="42">
        <f>FLOOR(E10*0.975,B14)</f>
        <v>175</v>
      </c>
      <c r="G51" s="42">
        <f>FLOOR(E10,B14)</f>
        <v>180</v>
      </c>
      <c r="H51" s="42">
        <f>FLOOR(E10*1.025,B14)</f>
        <v>182.5</v>
      </c>
      <c r="I51" s="42">
        <f>FLOOR(E10*1.05,B14)</f>
        <v>187.5</v>
      </c>
      <c r="J51" s="42">
        <f>FLOOR(E10*1.075,B14)</f>
        <v>192.5</v>
      </c>
      <c r="K51" s="42">
        <f>FLOOR(E10*1.1,B14)</f>
        <v>197.5</v>
      </c>
      <c r="L51" s="43">
        <f>FLOOR(E10*1.125,B14)</f>
        <v>202.5</v>
      </c>
    </row>
    <row r="52" spans="1:13">
      <c r="A52" s="16"/>
      <c r="B52" s="45" t="s">
        <v>30</v>
      </c>
      <c r="C52" s="16"/>
      <c r="D52" s="16"/>
      <c r="E52" s="16"/>
      <c r="F52" s="16"/>
      <c r="G52" s="16"/>
      <c r="H52" s="16"/>
      <c r="I52" s="16"/>
      <c r="J52" s="16"/>
      <c r="K52" s="16"/>
      <c r="L52" s="54"/>
    </row>
    <row r="53" spans="1:13">
      <c r="A53" s="16"/>
      <c r="B53" s="61" t="s">
        <v>37</v>
      </c>
      <c r="D53" s="16"/>
      <c r="E53" s="16"/>
      <c r="F53" s="16"/>
      <c r="G53" s="16"/>
      <c r="H53" s="16"/>
      <c r="I53" s="16"/>
      <c r="J53" s="16"/>
      <c r="K53" s="16"/>
      <c r="L53" s="17"/>
    </row>
    <row r="54" spans="1:13">
      <c r="A54" s="33"/>
      <c r="L54" s="17"/>
    </row>
    <row r="55" spans="1:13">
      <c r="A55" s="49"/>
      <c r="L55" s="17"/>
    </row>
    <row r="56" spans="1:13" ht="15.75" thickBot="1">
      <c r="A56" s="55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2"/>
    </row>
    <row r="57" spans="1:13">
      <c r="A57" s="53" t="s">
        <v>33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2"/>
    </row>
    <row r="58" spans="1:13">
      <c r="A58" s="33"/>
      <c r="B58" s="34" t="s">
        <v>9</v>
      </c>
      <c r="C58" s="35">
        <v>5</v>
      </c>
      <c r="D58" s="36">
        <f t="shared" ref="D58:L61" si="2">D19</f>
        <v>62.5</v>
      </c>
      <c r="E58" s="36">
        <f t="shared" si="2"/>
        <v>65</v>
      </c>
      <c r="F58" s="36">
        <f t="shared" si="2"/>
        <v>67.5</v>
      </c>
      <c r="G58" s="36">
        <f t="shared" si="2"/>
        <v>70</v>
      </c>
      <c r="H58" s="36">
        <f t="shared" si="2"/>
        <v>70</v>
      </c>
      <c r="I58" s="36">
        <f t="shared" si="2"/>
        <v>72.5</v>
      </c>
      <c r="J58" s="36">
        <f t="shared" si="2"/>
        <v>75</v>
      </c>
      <c r="K58" s="36">
        <f t="shared" si="2"/>
        <v>75</v>
      </c>
      <c r="L58" s="38">
        <f t="shared" si="2"/>
        <v>77.5</v>
      </c>
    </row>
    <row r="59" spans="1:13">
      <c r="A59" s="33"/>
      <c r="B59" s="16"/>
      <c r="C59" s="35">
        <v>5</v>
      </c>
      <c r="D59" s="36">
        <f t="shared" si="2"/>
        <v>77.5</v>
      </c>
      <c r="E59" s="36">
        <f t="shared" si="2"/>
        <v>82.5</v>
      </c>
      <c r="F59" s="36">
        <f t="shared" si="2"/>
        <v>82.5</v>
      </c>
      <c r="G59" s="36">
        <f t="shared" si="2"/>
        <v>87.5</v>
      </c>
      <c r="H59" s="36">
        <f t="shared" si="2"/>
        <v>87.5</v>
      </c>
      <c r="I59" s="36">
        <f t="shared" si="2"/>
        <v>90</v>
      </c>
      <c r="J59" s="36">
        <f t="shared" si="2"/>
        <v>92.5</v>
      </c>
      <c r="K59" s="36">
        <f t="shared" si="2"/>
        <v>95</v>
      </c>
      <c r="L59" s="38">
        <f t="shared" si="2"/>
        <v>97.5</v>
      </c>
    </row>
    <row r="60" spans="1:13">
      <c r="A60" s="33"/>
      <c r="B60" s="16"/>
      <c r="C60" s="35">
        <v>5</v>
      </c>
      <c r="D60" s="36">
        <f t="shared" si="2"/>
        <v>95</v>
      </c>
      <c r="E60" s="36">
        <f t="shared" si="2"/>
        <v>97.5</v>
      </c>
      <c r="F60" s="36">
        <f t="shared" si="2"/>
        <v>100</v>
      </c>
      <c r="G60" s="36">
        <f t="shared" si="2"/>
        <v>105</v>
      </c>
      <c r="H60" s="36">
        <f t="shared" si="2"/>
        <v>105</v>
      </c>
      <c r="I60" s="36">
        <f t="shared" si="2"/>
        <v>107.5</v>
      </c>
      <c r="J60" s="36">
        <f t="shared" si="2"/>
        <v>112.5</v>
      </c>
      <c r="K60" s="36">
        <f t="shared" si="2"/>
        <v>112.5</v>
      </c>
      <c r="L60" s="38">
        <f t="shared" si="2"/>
        <v>117.5</v>
      </c>
    </row>
    <row r="61" spans="1:13">
      <c r="A61" s="33"/>
      <c r="B61" s="16"/>
      <c r="C61" s="35">
        <v>5</v>
      </c>
      <c r="D61" s="36">
        <f t="shared" si="2"/>
        <v>110</v>
      </c>
      <c r="E61" s="36">
        <f t="shared" si="2"/>
        <v>115</v>
      </c>
      <c r="F61" s="36">
        <f t="shared" si="2"/>
        <v>117.5</v>
      </c>
      <c r="G61" s="36">
        <f t="shared" si="2"/>
        <v>122.5</v>
      </c>
      <c r="H61" s="36">
        <f t="shared" si="2"/>
        <v>122.5</v>
      </c>
      <c r="I61" s="36">
        <f t="shared" si="2"/>
        <v>125</v>
      </c>
      <c r="J61" s="36">
        <f t="shared" si="2"/>
        <v>130</v>
      </c>
      <c r="K61" s="36">
        <f t="shared" si="2"/>
        <v>132.5</v>
      </c>
      <c r="L61" s="38">
        <f t="shared" si="2"/>
        <v>137.5</v>
      </c>
      <c r="M61" t="s">
        <v>34</v>
      </c>
    </row>
    <row r="62" spans="1:13">
      <c r="A62" s="33"/>
      <c r="B62" s="16"/>
      <c r="C62" s="35">
        <v>3</v>
      </c>
      <c r="D62" s="36">
        <f>FLOOR(E7*0.95,B14)</f>
        <v>132.5</v>
      </c>
      <c r="E62" s="36">
        <f>FLOOR(E7*0.975,B14)</f>
        <v>135</v>
      </c>
      <c r="F62" s="36">
        <f>FLOOR(E7,B14)</f>
        <v>140</v>
      </c>
      <c r="G62" s="36">
        <f>FLOOR(E7*1.025,B14)</f>
        <v>142.5</v>
      </c>
      <c r="H62" s="36">
        <f>FLOOR(E7*1.05,B14)</f>
        <v>145</v>
      </c>
      <c r="I62" s="36">
        <f>FLOOR(E7*1.075,B14)</f>
        <v>150</v>
      </c>
      <c r="J62" s="36">
        <f>FLOOR(E7*1.1,B14)</f>
        <v>152.5</v>
      </c>
      <c r="K62" s="36">
        <f>FLOOR(E7*1.125,B14)</f>
        <v>157.5</v>
      </c>
      <c r="L62" s="38">
        <f>FLOOR(E7*1.15,B14)</f>
        <v>160</v>
      </c>
    </row>
    <row r="63" spans="1:13">
      <c r="A63" s="39"/>
      <c r="B63" s="44"/>
      <c r="C63" s="41">
        <v>8</v>
      </c>
      <c r="D63" s="42">
        <f t="shared" ref="D63:L63" si="3">D60</f>
        <v>95</v>
      </c>
      <c r="E63" s="42">
        <f t="shared" si="3"/>
        <v>97.5</v>
      </c>
      <c r="F63" s="42">
        <f t="shared" si="3"/>
        <v>100</v>
      </c>
      <c r="G63" s="42">
        <f t="shared" si="3"/>
        <v>105</v>
      </c>
      <c r="H63" s="42">
        <f t="shared" si="3"/>
        <v>105</v>
      </c>
      <c r="I63" s="42">
        <f t="shared" si="3"/>
        <v>107.5</v>
      </c>
      <c r="J63" s="42">
        <f t="shared" si="3"/>
        <v>112.5</v>
      </c>
      <c r="K63" s="42">
        <f t="shared" si="3"/>
        <v>112.5</v>
      </c>
      <c r="L63" s="43">
        <f t="shared" si="3"/>
        <v>117.5</v>
      </c>
    </row>
    <row r="64" spans="1:13">
      <c r="A64" s="33"/>
      <c r="B64" s="34" t="s">
        <v>10</v>
      </c>
      <c r="C64" s="35">
        <v>5</v>
      </c>
      <c r="D64" s="36">
        <f t="shared" ref="D64:L67" si="4">D24</f>
        <v>45</v>
      </c>
      <c r="E64" s="36">
        <f t="shared" si="4"/>
        <v>47.5</v>
      </c>
      <c r="F64" s="36">
        <f t="shared" si="4"/>
        <v>47.5</v>
      </c>
      <c r="G64" s="36">
        <f t="shared" si="4"/>
        <v>50</v>
      </c>
      <c r="H64" s="36">
        <f t="shared" si="4"/>
        <v>50</v>
      </c>
      <c r="I64" s="36">
        <f t="shared" si="4"/>
        <v>52.5</v>
      </c>
      <c r="J64" s="36">
        <f t="shared" si="4"/>
        <v>52.5</v>
      </c>
      <c r="K64" s="36">
        <f t="shared" si="4"/>
        <v>55</v>
      </c>
      <c r="L64" s="38">
        <f t="shared" si="4"/>
        <v>55</v>
      </c>
    </row>
    <row r="65" spans="1:12">
      <c r="A65" s="33"/>
      <c r="B65" s="16"/>
      <c r="C65" s="35">
        <v>5</v>
      </c>
      <c r="D65" s="36">
        <f t="shared" si="4"/>
        <v>57.5</v>
      </c>
      <c r="E65" s="36">
        <f t="shared" si="4"/>
        <v>57.5</v>
      </c>
      <c r="F65" s="36">
        <f t="shared" si="4"/>
        <v>60</v>
      </c>
      <c r="G65" s="36">
        <f t="shared" si="4"/>
        <v>62.5</v>
      </c>
      <c r="H65" s="36">
        <f t="shared" si="4"/>
        <v>62.5</v>
      </c>
      <c r="I65" s="36">
        <f t="shared" si="4"/>
        <v>65</v>
      </c>
      <c r="J65" s="36">
        <f t="shared" si="4"/>
        <v>65</v>
      </c>
      <c r="K65" s="36">
        <f t="shared" si="4"/>
        <v>67.5</v>
      </c>
      <c r="L65" s="38">
        <f t="shared" si="4"/>
        <v>70</v>
      </c>
    </row>
    <row r="66" spans="1:12">
      <c r="A66" s="33"/>
      <c r="B66" s="16"/>
      <c r="C66" s="35">
        <v>5</v>
      </c>
      <c r="D66" s="36">
        <f t="shared" si="4"/>
        <v>67.5</v>
      </c>
      <c r="E66" s="36">
        <f t="shared" si="4"/>
        <v>70</v>
      </c>
      <c r="F66" s="36">
        <f t="shared" si="4"/>
        <v>72.5</v>
      </c>
      <c r="G66" s="36">
        <f t="shared" si="4"/>
        <v>75</v>
      </c>
      <c r="H66" s="36">
        <f t="shared" si="4"/>
        <v>75</v>
      </c>
      <c r="I66" s="36">
        <f t="shared" si="4"/>
        <v>77.5</v>
      </c>
      <c r="J66" s="36">
        <f t="shared" si="4"/>
        <v>80</v>
      </c>
      <c r="K66" s="36">
        <f t="shared" si="4"/>
        <v>82.5</v>
      </c>
      <c r="L66" s="38">
        <f t="shared" si="4"/>
        <v>82.5</v>
      </c>
    </row>
    <row r="67" spans="1:12">
      <c r="A67" s="33"/>
      <c r="B67" s="16"/>
      <c r="C67" s="35">
        <v>5</v>
      </c>
      <c r="D67" s="36">
        <f t="shared" si="4"/>
        <v>80</v>
      </c>
      <c r="E67" s="36">
        <f t="shared" si="4"/>
        <v>82.5</v>
      </c>
      <c r="F67" s="36">
        <f t="shared" si="4"/>
        <v>85</v>
      </c>
      <c r="G67" s="36">
        <f t="shared" si="4"/>
        <v>87.5</v>
      </c>
      <c r="H67" s="36">
        <f t="shared" si="4"/>
        <v>87.5</v>
      </c>
      <c r="I67" s="36">
        <f t="shared" si="4"/>
        <v>90</v>
      </c>
      <c r="J67" s="36">
        <f t="shared" si="4"/>
        <v>92.5</v>
      </c>
      <c r="K67" s="36">
        <f t="shared" si="4"/>
        <v>95</v>
      </c>
      <c r="L67" s="38">
        <f t="shared" si="4"/>
        <v>97.5</v>
      </c>
    </row>
    <row r="68" spans="1:12">
      <c r="A68" s="33"/>
      <c r="B68" s="16"/>
      <c r="C68" s="35">
        <v>3</v>
      </c>
      <c r="D68" s="36">
        <f>FLOOR(E8*0.95,B14)</f>
        <v>95</v>
      </c>
      <c r="E68" s="36">
        <f>FLOOR(E8*0.975,B14)</f>
        <v>97.5</v>
      </c>
      <c r="F68" s="36">
        <f>FLOOR(E8,B14)</f>
        <v>100</v>
      </c>
      <c r="G68" s="36">
        <f>FLOOR(E8*1.025,B14)</f>
        <v>102.5</v>
      </c>
      <c r="H68" s="36">
        <f>FLOOR(E8*1.05,B14)</f>
        <v>105</v>
      </c>
      <c r="I68" s="36">
        <f>FLOOR(E8*1.075,B14)</f>
        <v>107.5</v>
      </c>
      <c r="J68" s="36">
        <f>FLOOR(E8*1.1,B14)</f>
        <v>110</v>
      </c>
      <c r="K68" s="36">
        <f>FLOOR(E8*1.125,B14)</f>
        <v>112.5</v>
      </c>
      <c r="L68" s="38">
        <f>FLOOR(E8*1.15,B14)</f>
        <v>115</v>
      </c>
    </row>
    <row r="69" spans="1:12">
      <c r="A69" s="39"/>
      <c r="B69" s="44"/>
      <c r="C69" s="41">
        <v>8</v>
      </c>
      <c r="D69" s="42">
        <f>D66</f>
        <v>67.5</v>
      </c>
      <c r="E69" s="42">
        <f t="shared" ref="E69:M69" si="5">E66</f>
        <v>70</v>
      </c>
      <c r="F69" s="42">
        <f t="shared" si="5"/>
        <v>72.5</v>
      </c>
      <c r="G69" s="42">
        <f t="shared" si="5"/>
        <v>75</v>
      </c>
      <c r="H69" s="42">
        <f t="shared" si="5"/>
        <v>75</v>
      </c>
      <c r="I69" s="42">
        <f t="shared" si="5"/>
        <v>77.5</v>
      </c>
      <c r="J69" s="42">
        <f t="shared" si="5"/>
        <v>80</v>
      </c>
      <c r="K69" s="42">
        <f t="shared" si="5"/>
        <v>82.5</v>
      </c>
      <c r="L69" s="43">
        <f t="shared" si="5"/>
        <v>82.5</v>
      </c>
    </row>
    <row r="70" spans="1:12">
      <c r="A70" s="33"/>
      <c r="B70" s="34" t="s">
        <v>11</v>
      </c>
      <c r="C70" s="35">
        <v>5</v>
      </c>
      <c r="D70" s="36">
        <f t="shared" ref="D70:L73" si="6">D29</f>
        <v>40</v>
      </c>
      <c r="E70" s="36">
        <f t="shared" si="6"/>
        <v>42.5</v>
      </c>
      <c r="F70" s="36">
        <f t="shared" si="6"/>
        <v>42.5</v>
      </c>
      <c r="G70" s="36">
        <f t="shared" si="6"/>
        <v>45</v>
      </c>
      <c r="H70" s="36">
        <f t="shared" si="6"/>
        <v>45</v>
      </c>
      <c r="I70" s="36">
        <f t="shared" si="6"/>
        <v>45</v>
      </c>
      <c r="J70" s="36">
        <f t="shared" si="6"/>
        <v>47.5</v>
      </c>
      <c r="K70" s="36">
        <f t="shared" si="6"/>
        <v>47.5</v>
      </c>
      <c r="L70" s="38">
        <f t="shared" si="6"/>
        <v>50</v>
      </c>
    </row>
    <row r="71" spans="1:12">
      <c r="A71" s="33"/>
      <c r="B71" s="16"/>
      <c r="C71" s="35">
        <v>5</v>
      </c>
      <c r="D71" s="36">
        <f t="shared" si="6"/>
        <v>50</v>
      </c>
      <c r="E71" s="36">
        <f t="shared" si="6"/>
        <v>52.5</v>
      </c>
      <c r="F71" s="36">
        <f t="shared" si="6"/>
        <v>52.5</v>
      </c>
      <c r="G71" s="36">
        <f t="shared" si="6"/>
        <v>55</v>
      </c>
      <c r="H71" s="36">
        <f t="shared" si="6"/>
        <v>55</v>
      </c>
      <c r="I71" s="36">
        <f t="shared" si="6"/>
        <v>57.5</v>
      </c>
      <c r="J71" s="36">
        <f t="shared" si="6"/>
        <v>57.5</v>
      </c>
      <c r="K71" s="36">
        <f t="shared" si="6"/>
        <v>60</v>
      </c>
      <c r="L71" s="38">
        <f t="shared" si="6"/>
        <v>62.5</v>
      </c>
    </row>
    <row r="72" spans="1:12">
      <c r="A72" s="33"/>
      <c r="B72" s="16"/>
      <c r="C72" s="35">
        <v>5</v>
      </c>
      <c r="D72" s="36">
        <f t="shared" si="6"/>
        <v>60</v>
      </c>
      <c r="E72" s="36">
        <f t="shared" si="6"/>
        <v>62.5</v>
      </c>
      <c r="F72" s="36">
        <f t="shared" si="6"/>
        <v>65</v>
      </c>
      <c r="G72" s="36">
        <f t="shared" si="6"/>
        <v>67.5</v>
      </c>
      <c r="H72" s="36">
        <f t="shared" si="6"/>
        <v>67.5</v>
      </c>
      <c r="I72" s="36">
        <f t="shared" si="6"/>
        <v>67.5</v>
      </c>
      <c r="J72" s="36">
        <f t="shared" si="6"/>
        <v>70</v>
      </c>
      <c r="K72" s="36">
        <f t="shared" si="6"/>
        <v>72.5</v>
      </c>
      <c r="L72" s="38">
        <f t="shared" si="6"/>
        <v>75</v>
      </c>
    </row>
    <row r="73" spans="1:12">
      <c r="A73" s="33"/>
      <c r="B73" s="16"/>
      <c r="C73" s="35">
        <v>5</v>
      </c>
      <c r="D73" s="36">
        <f t="shared" si="6"/>
        <v>70</v>
      </c>
      <c r="E73" s="36">
        <f t="shared" si="6"/>
        <v>72.5</v>
      </c>
      <c r="F73" s="36">
        <f t="shared" si="6"/>
        <v>75</v>
      </c>
      <c r="G73" s="36">
        <f t="shared" si="6"/>
        <v>77.5</v>
      </c>
      <c r="H73" s="36">
        <f t="shared" si="6"/>
        <v>77.5</v>
      </c>
      <c r="I73" s="36">
        <f t="shared" si="6"/>
        <v>80</v>
      </c>
      <c r="J73" s="36">
        <f t="shared" si="6"/>
        <v>82.5</v>
      </c>
      <c r="K73" s="36">
        <f t="shared" si="6"/>
        <v>85</v>
      </c>
      <c r="L73" s="38">
        <f t="shared" si="6"/>
        <v>87.5</v>
      </c>
    </row>
    <row r="74" spans="1:12">
      <c r="A74" s="33"/>
      <c r="B74" s="16"/>
      <c r="C74" s="35">
        <v>3</v>
      </c>
      <c r="D74" s="36">
        <f>FLOOR((0.95*E9),B14)</f>
        <v>85</v>
      </c>
      <c r="E74" s="36">
        <f>FLOOR((0.975*E9),B14)</f>
        <v>87.5</v>
      </c>
      <c r="F74" s="36">
        <f>FLOOR(E9,B14)</f>
        <v>90</v>
      </c>
      <c r="G74" s="36">
        <f>FLOOR((1.025*E9),B14)</f>
        <v>90</v>
      </c>
      <c r="H74" s="36">
        <f>FLOOR((1.05*E9),B14)</f>
        <v>92.5</v>
      </c>
      <c r="I74" s="36">
        <f>FLOOR((1.075*E9),B14)</f>
        <v>95</v>
      </c>
      <c r="J74" s="36">
        <f>FLOOR((1.1*E9),B14)</f>
        <v>97.5</v>
      </c>
      <c r="K74" s="36">
        <f>FLOOR((1.125*E9),B14)</f>
        <v>100</v>
      </c>
      <c r="L74" s="38">
        <f>FLOOR((1.15*E9),B14)</f>
        <v>102.5</v>
      </c>
    </row>
    <row r="75" spans="1:12">
      <c r="A75" s="39"/>
      <c r="B75" s="44"/>
      <c r="C75" s="41">
        <v>8</v>
      </c>
      <c r="D75" s="42">
        <f t="shared" ref="D75:L75" si="7">D72</f>
        <v>60</v>
      </c>
      <c r="E75" s="42">
        <f t="shared" si="7"/>
        <v>62.5</v>
      </c>
      <c r="F75" s="42">
        <f t="shared" si="7"/>
        <v>65</v>
      </c>
      <c r="G75" s="42">
        <f t="shared" si="7"/>
        <v>67.5</v>
      </c>
      <c r="H75" s="42">
        <f t="shared" si="7"/>
        <v>67.5</v>
      </c>
      <c r="I75" s="42">
        <f t="shared" si="7"/>
        <v>67.5</v>
      </c>
      <c r="J75" s="42">
        <f t="shared" si="7"/>
        <v>70</v>
      </c>
      <c r="K75" s="42">
        <f t="shared" si="7"/>
        <v>72.5</v>
      </c>
      <c r="L75" s="43">
        <f t="shared" si="7"/>
        <v>75</v>
      </c>
    </row>
    <row r="76" spans="1:12">
      <c r="A76" s="16"/>
      <c r="B76" s="45" t="s">
        <v>30</v>
      </c>
      <c r="C76" s="16"/>
      <c r="D76" s="16"/>
      <c r="E76" s="16"/>
      <c r="F76" s="16"/>
      <c r="G76" s="16"/>
      <c r="H76" s="16"/>
      <c r="I76" s="16"/>
      <c r="J76" s="16"/>
      <c r="K76" s="16"/>
      <c r="L76" s="56"/>
    </row>
    <row r="77" spans="1:12">
      <c r="A77" s="33"/>
      <c r="B77" s="16" t="s">
        <v>38</v>
      </c>
      <c r="C77" s="16"/>
      <c r="D77" s="16"/>
      <c r="E77" s="16"/>
      <c r="F77" s="16"/>
      <c r="G77" s="16"/>
      <c r="H77" s="16"/>
      <c r="I77" s="16"/>
      <c r="J77" s="16"/>
      <c r="K77" s="16"/>
      <c r="L77" s="17"/>
    </row>
    <row r="78" spans="1:12">
      <c r="A78" s="33"/>
      <c r="B78" s="16" t="s">
        <v>39</v>
      </c>
      <c r="C78" s="16"/>
      <c r="D78" s="16"/>
      <c r="E78" s="16"/>
      <c r="F78" s="16"/>
      <c r="G78" s="16"/>
      <c r="H78" s="16"/>
      <c r="I78" s="16"/>
      <c r="J78" s="16"/>
      <c r="K78" s="16"/>
      <c r="L78" s="17"/>
    </row>
    <row r="79" spans="1:12">
      <c r="A79" s="16"/>
      <c r="B79" s="61" t="s">
        <v>40</v>
      </c>
      <c r="C79" s="16"/>
      <c r="D79" s="16"/>
      <c r="E79" s="16"/>
      <c r="F79" s="16"/>
      <c r="G79" s="16"/>
      <c r="H79" s="16"/>
      <c r="I79" s="16"/>
      <c r="J79" s="16"/>
      <c r="K79" s="16"/>
      <c r="L79" s="17"/>
    </row>
    <row r="80" spans="1:12" ht="15.75" thickBot="1">
      <c r="A80" s="57"/>
      <c r="B80" s="51"/>
      <c r="C80" s="51"/>
      <c r="D80" s="58"/>
      <c r="E80" s="58"/>
      <c r="F80" s="58"/>
      <c r="G80" s="58"/>
      <c r="H80" s="58"/>
      <c r="I80" s="58"/>
      <c r="J80" s="58"/>
      <c r="K80" s="58"/>
      <c r="L80" s="59"/>
    </row>
    <row r="127" spans="1:12">
      <c r="B127" s="16"/>
      <c r="C127" s="16"/>
      <c r="D127" s="60"/>
      <c r="E127" s="60"/>
      <c r="F127" s="60"/>
      <c r="G127" s="60"/>
      <c r="H127" s="60"/>
      <c r="I127" s="60"/>
      <c r="J127" s="60"/>
      <c r="K127" s="60"/>
      <c r="L127" s="60"/>
    </row>
    <row r="128" spans="1:12">
      <c r="A128" s="16"/>
      <c r="B128" s="16"/>
      <c r="C128" s="16"/>
      <c r="D128" s="60"/>
      <c r="E128" s="60"/>
      <c r="F128" s="60"/>
      <c r="G128" s="60"/>
      <c r="H128" s="60"/>
      <c r="I128" s="60"/>
      <c r="J128" s="60"/>
      <c r="K128" s="60"/>
      <c r="L128" s="60"/>
    </row>
    <row r="129" spans="1:12">
      <c r="A129" s="16"/>
      <c r="B129" s="16"/>
      <c r="C129" s="16"/>
      <c r="D129" s="60"/>
      <c r="E129" s="60"/>
      <c r="F129" s="60"/>
      <c r="G129" s="60"/>
      <c r="H129" s="60"/>
      <c r="I129" s="60"/>
      <c r="J129" s="60"/>
      <c r="K129" s="60"/>
      <c r="L129" s="60"/>
    </row>
    <row r="130" spans="1:12">
      <c r="A130" s="16"/>
      <c r="B130" s="16"/>
      <c r="C130" s="16"/>
      <c r="D130" s="60"/>
      <c r="E130" s="60"/>
      <c r="F130" s="60"/>
      <c r="G130" s="60"/>
      <c r="H130" s="60"/>
      <c r="I130" s="60"/>
      <c r="J130" s="60"/>
      <c r="K130" s="60"/>
      <c r="L130" s="60"/>
    </row>
  </sheetData>
  <hyperlinks>
    <hyperlink ref="A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TJ</cp:lastModifiedBy>
  <dcterms:created xsi:type="dcterms:W3CDTF">2010-02-06T11:44:09Z</dcterms:created>
  <dcterms:modified xsi:type="dcterms:W3CDTF">2010-02-06T11:46:29Z</dcterms:modified>
</cp:coreProperties>
</file>