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5195" windowHeight="5535"/>
  </bookViews>
  <sheets>
    <sheet name="Overordnet" sheetId="1" r:id="rId1"/>
    <sheet name="Styrke, Core, Skulderstabilitet" sheetId="2" r:id="rId2"/>
    <sheet name="Aerobe-oxidative" sheetId="3" r:id="rId3"/>
    <sheet name="Jumps, Sprints" sheetId="4" r:id="rId4"/>
  </sheets>
  <calcPr calcId="125725"/>
</workbook>
</file>

<file path=xl/calcChain.xml><?xml version="1.0" encoding="utf-8"?>
<calcChain xmlns="http://schemas.openxmlformats.org/spreadsheetml/2006/main">
  <c r="F36" i="3"/>
  <c r="F32"/>
  <c r="F34"/>
  <c r="F24"/>
  <c r="F26"/>
  <c r="F28"/>
  <c r="F30"/>
  <c r="G24"/>
  <c r="G26"/>
  <c r="G28"/>
  <c r="G30"/>
  <c r="G32"/>
  <c r="G34"/>
  <c r="G36"/>
  <c r="F22"/>
  <c r="G22" s="1"/>
  <c r="E22" s="1"/>
  <c r="E36"/>
  <c r="E24"/>
  <c r="E26"/>
  <c r="E28"/>
  <c r="B33"/>
  <c r="B31"/>
  <c r="B29"/>
  <c r="B23"/>
  <c r="B25"/>
  <c r="A4" i="4"/>
  <c r="F10"/>
  <c r="A10"/>
  <c r="C18"/>
  <c r="D18"/>
  <c r="E18"/>
  <c r="F18"/>
  <c r="A18"/>
  <c r="A14"/>
  <c r="D14"/>
  <c r="E14"/>
  <c r="F14"/>
  <c r="C14"/>
  <c r="D10"/>
  <c r="C10"/>
  <c r="F6"/>
  <c r="A29" i="2"/>
  <c r="B29" s="1"/>
  <c r="C29" s="1"/>
  <c r="A31" l="1"/>
  <c r="A33" s="1"/>
  <c r="B33" s="1"/>
  <c r="C33" s="1"/>
  <c r="D29"/>
  <c r="B35" l="1"/>
  <c r="B36" s="1"/>
  <c r="B37" s="1"/>
  <c r="B38" s="1"/>
  <c r="D33"/>
</calcChain>
</file>

<file path=xl/sharedStrings.xml><?xml version="1.0" encoding="utf-8"?>
<sst xmlns="http://schemas.openxmlformats.org/spreadsheetml/2006/main" count="308" uniqueCount="165">
  <si>
    <t>September</t>
  </si>
  <si>
    <t>13.</t>
  </si>
  <si>
    <t>Primære mål</t>
  </si>
  <si>
    <t>Sekundært</t>
  </si>
  <si>
    <t>Mobilitet</t>
  </si>
  <si>
    <t>20.</t>
  </si>
  <si>
    <t>27.</t>
  </si>
  <si>
    <t>Styrke + fast/slow twitch</t>
  </si>
  <si>
    <t>Core</t>
  </si>
  <si>
    <t>Oktober</t>
  </si>
  <si>
    <t>4.</t>
  </si>
  <si>
    <t>Styrke + fast/slow twich</t>
  </si>
  <si>
    <t>Mobilitet + Core</t>
  </si>
  <si>
    <t>11.</t>
  </si>
  <si>
    <t>Styrke + bike</t>
  </si>
  <si>
    <t>core</t>
  </si>
  <si>
    <t>18.</t>
  </si>
  <si>
    <t>core + skulder mobilitet</t>
  </si>
  <si>
    <t>25.</t>
  </si>
  <si>
    <t>Skulder mobilitet</t>
  </si>
  <si>
    <t>November</t>
  </si>
  <si>
    <t>1.</t>
  </si>
  <si>
    <t>skulder mobilitet</t>
  </si>
  <si>
    <t>8.</t>
  </si>
  <si>
    <t>skulder mobilitet + general mobilitet</t>
  </si>
  <si>
    <t>15.</t>
  </si>
  <si>
    <t>22.</t>
  </si>
  <si>
    <t>29.</t>
  </si>
  <si>
    <t>Mobilitet + core</t>
  </si>
  <si>
    <t>GS Aerob kapacitet + ExS</t>
  </si>
  <si>
    <t>December</t>
  </si>
  <si>
    <t>6.</t>
  </si>
  <si>
    <t>S Aerob kapacitet + styrke</t>
  </si>
  <si>
    <t>core + Specialized prepatory</t>
  </si>
  <si>
    <t>Specialized prepatory</t>
  </si>
  <si>
    <t>Januar</t>
  </si>
  <si>
    <t>3.</t>
  </si>
  <si>
    <t>Alactic Power + ExS</t>
  </si>
  <si>
    <t>10.</t>
  </si>
  <si>
    <t>Specialized prepatory + Skulder mobilitet</t>
  </si>
  <si>
    <t>17.</t>
  </si>
  <si>
    <t>24.</t>
  </si>
  <si>
    <t>31.</t>
  </si>
  <si>
    <t>Skulder mobilitet + Specialized developmental</t>
  </si>
  <si>
    <t>Februar</t>
  </si>
  <si>
    <t>7.</t>
  </si>
  <si>
    <t>Alactic Capacity + styrke</t>
  </si>
  <si>
    <t>Specialized developmental</t>
  </si>
  <si>
    <t>14.</t>
  </si>
  <si>
    <t>21.</t>
  </si>
  <si>
    <t>Specialized developmental + Skulder stabilitet</t>
  </si>
  <si>
    <t>28.</t>
  </si>
  <si>
    <t>Alactic Power + Styrke</t>
  </si>
  <si>
    <t>Alactic Power  + styrke</t>
  </si>
  <si>
    <t>Alactic Capacity + ExS</t>
  </si>
  <si>
    <t>Skulder stabilitet</t>
  </si>
  <si>
    <t>Marts</t>
  </si>
  <si>
    <t>Skulder stabilitet + Specialized developmental</t>
  </si>
  <si>
    <t>Cardiac output + vedligeholdelse</t>
  </si>
  <si>
    <t>April</t>
  </si>
  <si>
    <t>Cardiac output + vedl.</t>
  </si>
  <si>
    <t>Specialized developmental + prehab</t>
  </si>
  <si>
    <t>O</t>
  </si>
  <si>
    <t>F</t>
  </si>
  <si>
    <t>-</t>
  </si>
  <si>
    <t>S</t>
  </si>
  <si>
    <t>E</t>
  </si>
  <si>
    <t>A</t>
  </si>
  <si>
    <t>N</t>
  </si>
  <si>
    <t>- - - - - - -</t>
  </si>
  <si>
    <t>I</t>
  </si>
  <si>
    <t>Cardiac</t>
  </si>
  <si>
    <t>Styrkepas:</t>
  </si>
  <si>
    <t>aerobe:</t>
  </si>
  <si>
    <t>Sprint:</t>
  </si>
  <si>
    <t>Jumps:</t>
  </si>
  <si>
    <t>Teknik:</t>
  </si>
  <si>
    <t>Alactic:</t>
  </si>
  <si>
    <t>Recovery:</t>
  </si>
  <si>
    <t>Slow:</t>
  </si>
  <si>
    <t>Uge 1:</t>
  </si>
  <si>
    <t>2 pas</t>
  </si>
  <si>
    <t>3 serier</t>
  </si>
  <si>
    <t>3 sæt</t>
  </si>
  <si>
    <t>40 sec/sæt</t>
  </si>
  <si>
    <t>Uge 2:</t>
  </si>
  <si>
    <t>Slow + fast:</t>
  </si>
  <si>
    <t>GS Aerob kapacitet + styrke</t>
  </si>
  <si>
    <t>10 min pr. serie</t>
  </si>
  <si>
    <t>Squats</t>
  </si>
  <si>
    <t>Lunges</t>
  </si>
  <si>
    <t>4 serier</t>
  </si>
  <si>
    <t>8 min pr. serie</t>
  </si>
  <si>
    <t>Styrke + GS Aerob cap.</t>
  </si>
  <si>
    <t>Bike:</t>
  </si>
  <si>
    <t>10 reps</t>
  </si>
  <si>
    <t>20on/40off</t>
  </si>
  <si>
    <t>GS Aerob Cap:</t>
  </si>
  <si>
    <t>8 uger</t>
  </si>
  <si>
    <t>2 serier</t>
  </si>
  <si>
    <t>Uge 3:</t>
  </si>
  <si>
    <t>Uge 4:</t>
  </si>
  <si>
    <t>Uge 5:</t>
  </si>
  <si>
    <t>Uge 6:</t>
  </si>
  <si>
    <t>Uge 7:</t>
  </si>
  <si>
    <t>8 reps</t>
  </si>
  <si>
    <t>Uge 8:</t>
  </si>
  <si>
    <t>Styrke:</t>
  </si>
  <si>
    <t>Uge 1-8</t>
  </si>
  <si>
    <t>Pas 1:</t>
  </si>
  <si>
    <t>Bulg split sq</t>
  </si>
  <si>
    <t>4x4/4</t>
  </si>
  <si>
    <t>med højest mulige vægt</t>
  </si>
  <si>
    <t>Circuits:</t>
  </si>
  <si>
    <t>3 runder</t>
  </si>
  <si>
    <t>Chinups</t>
  </si>
  <si>
    <t>DB BP</t>
  </si>
  <si>
    <t>12 reps</t>
  </si>
  <si>
    <t>Back raises</t>
  </si>
  <si>
    <t>12-15 reps</t>
  </si>
  <si>
    <t>Pushups</t>
  </si>
  <si>
    <t>15-20 reps</t>
  </si>
  <si>
    <t>Bicep</t>
  </si>
  <si>
    <t>Ext. Rotation</t>
  </si>
  <si>
    <t>10-12 reps</t>
  </si>
  <si>
    <t>Tricep</t>
  </si>
  <si>
    <t>Pas 2:</t>
  </si>
  <si>
    <t>Floorpress</t>
  </si>
  <si>
    <t>3x5</t>
  </si>
  <si>
    <t>med højest mulig vægt</t>
  </si>
  <si>
    <t>Inc DB BP</t>
  </si>
  <si>
    <t>Rev. Hypers</t>
  </si>
  <si>
    <t>15 reps</t>
  </si>
  <si>
    <t>Strap Rows</t>
  </si>
  <si>
    <t>Facepulls</t>
  </si>
  <si>
    <t>Core:</t>
  </si>
  <si>
    <t>Uge 1-2:</t>
  </si>
  <si>
    <t>Uge 3-6</t>
  </si>
  <si>
    <t>Uge 7-12:</t>
  </si>
  <si>
    <t>Uge 13-16:</t>
  </si>
  <si>
    <t>Resten:</t>
  </si>
  <si>
    <t>Skulderstabilitet</t>
  </si>
  <si>
    <t>20 sæt walking pushups</t>
  </si>
  <si>
    <t>15 sæt walking pushups + 3 sæt YTWs</t>
  </si>
  <si>
    <t>10 sæt walking pushups + 3 sæt YTWs + 3 sæt OA DB PO</t>
  </si>
  <si>
    <t>8 sæt walking pushups + 3 sæt YTWs + 4 sæt OA DB PO</t>
  </si>
  <si>
    <t>In-season</t>
  </si>
  <si>
    <t>Vedligeholdelse</t>
  </si>
  <si>
    <t>10 sæt walking pushups</t>
  </si>
  <si>
    <t>2 sæt YTW</t>
  </si>
  <si>
    <t>10 sæt</t>
  </si>
  <si>
    <t>3 hop pr. rep</t>
  </si>
  <si>
    <t>8 sæt</t>
  </si>
  <si>
    <t>Sprints</t>
  </si>
  <si>
    <t>10 stk</t>
  </si>
  <si>
    <t>full rest</t>
  </si>
  <si>
    <t>15y</t>
  </si>
  <si>
    <t>Alle mulige udgangspositioner</t>
  </si>
  <si>
    <t>Jumps</t>
  </si>
  <si>
    <t>3 hop  pr. rep</t>
  </si>
  <si>
    <t>yards pr. løb</t>
  </si>
  <si>
    <t>yards i alt</t>
  </si>
  <si>
    <t>serier</t>
  </si>
  <si>
    <t>reps</t>
  </si>
  <si>
    <t>2 uger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</si>
</sst>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45"/>
  <sheetViews>
    <sheetView tabSelected="1" workbookViewId="0">
      <selection activeCell="G15" sqref="G15"/>
    </sheetView>
  </sheetViews>
  <sheetFormatPr defaultRowHeight="15"/>
  <cols>
    <col min="1" max="1" width="10.85546875" bestFit="1" customWidth="1"/>
    <col min="4" max="4" width="20.85546875" customWidth="1"/>
    <col min="11" max="11" width="10.140625" bestFit="1" customWidth="1"/>
    <col min="12" max="12" width="10.42578125" bestFit="1" customWidth="1"/>
    <col min="17" max="17" width="9.7109375" bestFit="1" customWidth="1"/>
  </cols>
  <sheetData>
    <row r="1" spans="1:17">
      <c r="A1" t="s">
        <v>0</v>
      </c>
      <c r="B1" t="s">
        <v>71</v>
      </c>
      <c r="C1" t="s">
        <v>2</v>
      </c>
      <c r="E1" t="s">
        <v>3</v>
      </c>
      <c r="K1" t="s">
        <v>72</v>
      </c>
      <c r="L1" t="s">
        <v>73</v>
      </c>
      <c r="M1" t="s">
        <v>74</v>
      </c>
      <c r="N1" t="s">
        <v>75</v>
      </c>
      <c r="O1" t="s">
        <v>76</v>
      </c>
      <c r="P1" t="s">
        <v>77</v>
      </c>
      <c r="Q1" t="s">
        <v>78</v>
      </c>
    </row>
    <row r="2" spans="1:17">
      <c r="A2" t="s">
        <v>1</v>
      </c>
      <c r="B2">
        <v>60</v>
      </c>
      <c r="C2" t="s">
        <v>7</v>
      </c>
      <c r="E2" t="s">
        <v>4</v>
      </c>
      <c r="J2" t="s">
        <v>62</v>
      </c>
      <c r="K2">
        <v>2</v>
      </c>
      <c r="L2">
        <v>2</v>
      </c>
      <c r="M2">
        <v>1</v>
      </c>
      <c r="N2">
        <v>1</v>
      </c>
    </row>
    <row r="3" spans="1:17">
      <c r="A3" t="s">
        <v>5</v>
      </c>
      <c r="B3">
        <v>60</v>
      </c>
      <c r="C3" t="s">
        <v>7</v>
      </c>
      <c r="E3" t="s">
        <v>4</v>
      </c>
      <c r="J3" t="s">
        <v>63</v>
      </c>
      <c r="K3">
        <v>2</v>
      </c>
      <c r="L3">
        <v>2</v>
      </c>
      <c r="M3">
        <v>1</v>
      </c>
      <c r="N3">
        <v>1</v>
      </c>
    </row>
    <row r="4" spans="1:17">
      <c r="A4" t="s">
        <v>6</v>
      </c>
      <c r="B4">
        <v>60</v>
      </c>
      <c r="C4" t="s">
        <v>7</v>
      </c>
      <c r="E4" t="s">
        <v>12</v>
      </c>
      <c r="J4" t="s">
        <v>63</v>
      </c>
      <c r="K4">
        <v>2</v>
      </c>
      <c r="L4">
        <v>2</v>
      </c>
      <c r="M4">
        <v>1</v>
      </c>
      <c r="N4">
        <v>1</v>
      </c>
    </row>
    <row r="5" spans="1:17">
      <c r="A5" t="s">
        <v>9</v>
      </c>
      <c r="J5" s="1" t="s">
        <v>64</v>
      </c>
    </row>
    <row r="6" spans="1:17">
      <c r="A6" t="s">
        <v>10</v>
      </c>
      <c r="B6">
        <v>60</v>
      </c>
      <c r="C6" t="s">
        <v>11</v>
      </c>
      <c r="E6" t="s">
        <v>8</v>
      </c>
      <c r="J6" t="s">
        <v>65</v>
      </c>
      <c r="K6">
        <v>2</v>
      </c>
      <c r="L6">
        <v>2</v>
      </c>
      <c r="M6">
        <v>1</v>
      </c>
      <c r="N6">
        <v>1</v>
      </c>
    </row>
    <row r="7" spans="1:17">
      <c r="A7" t="s">
        <v>13</v>
      </c>
      <c r="B7">
        <v>60</v>
      </c>
      <c r="C7" t="s">
        <v>14</v>
      </c>
      <c r="E7" t="s">
        <v>15</v>
      </c>
      <c r="J7" t="s">
        <v>66</v>
      </c>
      <c r="K7">
        <v>2</v>
      </c>
      <c r="L7">
        <v>2</v>
      </c>
      <c r="M7">
        <v>1</v>
      </c>
      <c r="N7">
        <v>1</v>
      </c>
    </row>
    <row r="8" spans="1:17">
      <c r="A8" t="s">
        <v>16</v>
      </c>
      <c r="B8">
        <v>60</v>
      </c>
      <c r="C8" t="s">
        <v>14</v>
      </c>
      <c r="E8" t="s">
        <v>17</v>
      </c>
      <c r="J8" t="s">
        <v>67</v>
      </c>
      <c r="K8">
        <v>2</v>
      </c>
      <c r="L8">
        <v>2</v>
      </c>
      <c r="M8">
        <v>1</v>
      </c>
      <c r="N8">
        <v>1</v>
      </c>
    </row>
    <row r="9" spans="1:17">
      <c r="A9" t="s">
        <v>18</v>
      </c>
      <c r="B9">
        <v>60</v>
      </c>
      <c r="C9" t="s">
        <v>93</v>
      </c>
      <c r="E9" t="s">
        <v>19</v>
      </c>
      <c r="J9" t="s">
        <v>65</v>
      </c>
      <c r="K9">
        <v>2</v>
      </c>
      <c r="L9">
        <v>2</v>
      </c>
      <c r="M9">
        <v>1</v>
      </c>
      <c r="N9">
        <v>1</v>
      </c>
    </row>
    <row r="10" spans="1:17">
      <c r="A10" t="s">
        <v>20</v>
      </c>
      <c r="J10" t="s">
        <v>62</v>
      </c>
    </row>
    <row r="11" spans="1:17">
      <c r="A11" t="s">
        <v>21</v>
      </c>
      <c r="B11">
        <v>60</v>
      </c>
      <c r="C11" t="s">
        <v>93</v>
      </c>
      <c r="E11" t="s">
        <v>22</v>
      </c>
      <c r="J11" t="s">
        <v>68</v>
      </c>
      <c r="K11">
        <v>2</v>
      </c>
      <c r="L11">
        <v>2</v>
      </c>
      <c r="M11">
        <v>1</v>
      </c>
      <c r="N11">
        <v>1</v>
      </c>
    </row>
    <row r="12" spans="1:17">
      <c r="A12" t="s">
        <v>23</v>
      </c>
      <c r="B12">
        <v>60</v>
      </c>
      <c r="C12" t="s">
        <v>29</v>
      </c>
      <c r="E12" t="s">
        <v>24</v>
      </c>
      <c r="K12">
        <v>1</v>
      </c>
      <c r="L12">
        <v>2</v>
      </c>
      <c r="M12">
        <v>1</v>
      </c>
      <c r="N12">
        <v>2</v>
      </c>
    </row>
    <row r="13" spans="1:17">
      <c r="A13" t="s">
        <v>25</v>
      </c>
      <c r="B13">
        <v>60</v>
      </c>
      <c r="C13" t="s">
        <v>29</v>
      </c>
      <c r="E13" t="s">
        <v>4</v>
      </c>
      <c r="K13">
        <v>1</v>
      </c>
      <c r="L13">
        <v>2</v>
      </c>
      <c r="M13">
        <v>1</v>
      </c>
      <c r="N13">
        <v>2</v>
      </c>
    </row>
    <row r="14" spans="1:17">
      <c r="A14" t="s">
        <v>26</v>
      </c>
      <c r="B14">
        <v>60</v>
      </c>
      <c r="C14" t="s">
        <v>29</v>
      </c>
      <c r="E14" t="s">
        <v>4</v>
      </c>
      <c r="J14" t="s">
        <v>62</v>
      </c>
      <c r="K14">
        <v>1</v>
      </c>
      <c r="L14">
        <v>2</v>
      </c>
      <c r="M14">
        <v>1</v>
      </c>
      <c r="N14">
        <v>2</v>
      </c>
    </row>
    <row r="15" spans="1:17">
      <c r="A15" t="s">
        <v>27</v>
      </c>
      <c r="B15">
        <v>60</v>
      </c>
      <c r="C15" t="s">
        <v>29</v>
      </c>
      <c r="E15" t="s">
        <v>28</v>
      </c>
      <c r="J15" t="s">
        <v>63</v>
      </c>
      <c r="K15">
        <v>1</v>
      </c>
      <c r="L15">
        <v>2</v>
      </c>
      <c r="M15">
        <v>1</v>
      </c>
      <c r="N15">
        <v>2</v>
      </c>
    </row>
    <row r="16" spans="1:17">
      <c r="A16" t="s">
        <v>30</v>
      </c>
      <c r="J16" t="s">
        <v>63</v>
      </c>
    </row>
    <row r="17" spans="1:16">
      <c r="A17" t="s">
        <v>31</v>
      </c>
      <c r="B17">
        <v>90</v>
      </c>
      <c r="C17" t="s">
        <v>87</v>
      </c>
      <c r="E17" t="s">
        <v>15</v>
      </c>
      <c r="J17" s="1" t="s">
        <v>64</v>
      </c>
      <c r="K17">
        <v>2</v>
      </c>
      <c r="L17">
        <v>2</v>
      </c>
      <c r="M17">
        <v>1</v>
      </c>
      <c r="N17">
        <v>1</v>
      </c>
    </row>
    <row r="18" spans="1:16">
      <c r="A18" t="s">
        <v>1</v>
      </c>
      <c r="B18">
        <v>90</v>
      </c>
      <c r="C18" t="s">
        <v>87</v>
      </c>
      <c r="E18" t="s">
        <v>15</v>
      </c>
      <c r="J18" t="s">
        <v>65</v>
      </c>
      <c r="K18">
        <v>2</v>
      </c>
      <c r="L18">
        <v>2</v>
      </c>
      <c r="M18">
        <v>1</v>
      </c>
      <c r="N18">
        <v>1</v>
      </c>
    </row>
    <row r="19" spans="1:16">
      <c r="A19" t="s">
        <v>5</v>
      </c>
      <c r="B19">
        <v>90</v>
      </c>
      <c r="C19" t="s">
        <v>32</v>
      </c>
      <c r="E19" t="s">
        <v>33</v>
      </c>
      <c r="J19" t="s">
        <v>66</v>
      </c>
      <c r="K19">
        <v>2</v>
      </c>
      <c r="L19">
        <v>2</v>
      </c>
      <c r="M19">
        <v>1</v>
      </c>
      <c r="N19">
        <v>1</v>
      </c>
    </row>
    <row r="20" spans="1:16">
      <c r="A20" t="s">
        <v>6</v>
      </c>
      <c r="B20">
        <v>90</v>
      </c>
      <c r="C20" t="s">
        <v>32</v>
      </c>
      <c r="E20" t="s">
        <v>34</v>
      </c>
      <c r="J20" t="s">
        <v>67</v>
      </c>
      <c r="K20">
        <v>2</v>
      </c>
      <c r="L20">
        <v>2</v>
      </c>
      <c r="M20">
        <v>1</v>
      </c>
      <c r="N20">
        <v>1</v>
      </c>
    </row>
    <row r="21" spans="1:16">
      <c r="A21" t="s">
        <v>35</v>
      </c>
      <c r="J21" t="s">
        <v>65</v>
      </c>
    </row>
    <row r="22" spans="1:16">
      <c r="A22" t="s">
        <v>36</v>
      </c>
      <c r="B22">
        <v>90</v>
      </c>
      <c r="C22" t="s">
        <v>37</v>
      </c>
      <c r="E22" t="s">
        <v>34</v>
      </c>
      <c r="J22" t="s">
        <v>62</v>
      </c>
      <c r="K22">
        <v>1</v>
      </c>
      <c r="L22">
        <v>2</v>
      </c>
      <c r="M22">
        <v>2</v>
      </c>
      <c r="N22">
        <v>1</v>
      </c>
    </row>
    <row r="23" spans="1:16">
      <c r="A23" t="s">
        <v>38</v>
      </c>
      <c r="B23">
        <v>90</v>
      </c>
      <c r="C23" t="s">
        <v>37</v>
      </c>
      <c r="E23" t="s">
        <v>39</v>
      </c>
      <c r="J23" t="s">
        <v>68</v>
      </c>
      <c r="K23">
        <v>1</v>
      </c>
      <c r="L23">
        <v>2</v>
      </c>
      <c r="M23">
        <v>2</v>
      </c>
      <c r="N23">
        <v>1</v>
      </c>
    </row>
    <row r="24" spans="1:16">
      <c r="A24" t="s">
        <v>40</v>
      </c>
      <c r="B24">
        <v>90</v>
      </c>
      <c r="C24" t="s">
        <v>37</v>
      </c>
      <c r="E24" t="s">
        <v>19</v>
      </c>
      <c r="K24">
        <v>1</v>
      </c>
      <c r="L24">
        <v>2</v>
      </c>
      <c r="M24">
        <v>2</v>
      </c>
      <c r="N24">
        <v>1</v>
      </c>
    </row>
    <row r="25" spans="1:16">
      <c r="A25" t="s">
        <v>41</v>
      </c>
      <c r="B25">
        <v>90</v>
      </c>
      <c r="C25" t="s">
        <v>37</v>
      </c>
      <c r="E25" t="s">
        <v>19</v>
      </c>
      <c r="K25">
        <v>1</v>
      </c>
      <c r="L25">
        <v>2</v>
      </c>
      <c r="M25">
        <v>2</v>
      </c>
      <c r="N25">
        <v>1</v>
      </c>
    </row>
    <row r="26" spans="1:16">
      <c r="A26" t="s">
        <v>42</v>
      </c>
      <c r="B26">
        <v>90</v>
      </c>
      <c r="C26" t="s">
        <v>52</v>
      </c>
      <c r="E26" t="s">
        <v>43</v>
      </c>
      <c r="J26" t="s">
        <v>62</v>
      </c>
      <c r="K26">
        <v>2</v>
      </c>
      <c r="L26">
        <v>2</v>
      </c>
      <c r="M26">
        <v>2</v>
      </c>
      <c r="O26">
        <v>1</v>
      </c>
    </row>
    <row r="27" spans="1:16">
      <c r="A27" t="s">
        <v>44</v>
      </c>
      <c r="J27" t="s">
        <v>63</v>
      </c>
    </row>
    <row r="28" spans="1:16">
      <c r="A28" t="s">
        <v>45</v>
      </c>
      <c r="B28">
        <v>90</v>
      </c>
      <c r="C28" t="s">
        <v>53</v>
      </c>
      <c r="E28" t="s">
        <v>47</v>
      </c>
      <c r="J28" t="s">
        <v>63</v>
      </c>
      <c r="K28">
        <v>2</v>
      </c>
      <c r="L28">
        <v>2</v>
      </c>
      <c r="M28">
        <v>2</v>
      </c>
      <c r="O28">
        <v>1</v>
      </c>
    </row>
    <row r="29" spans="1:16">
      <c r="A29" t="s">
        <v>48</v>
      </c>
      <c r="B29">
        <v>90</v>
      </c>
      <c r="C29" t="s">
        <v>46</v>
      </c>
      <c r="E29" t="s">
        <v>47</v>
      </c>
      <c r="J29" s="1" t="s">
        <v>64</v>
      </c>
      <c r="K29">
        <v>2</v>
      </c>
      <c r="L29">
        <v>2</v>
      </c>
      <c r="O29">
        <v>1</v>
      </c>
      <c r="P29">
        <v>2</v>
      </c>
    </row>
    <row r="30" spans="1:16">
      <c r="A30" t="s">
        <v>49</v>
      </c>
      <c r="B30">
        <v>90</v>
      </c>
      <c r="C30" t="s">
        <v>46</v>
      </c>
      <c r="E30" t="s">
        <v>50</v>
      </c>
      <c r="J30" t="s">
        <v>65</v>
      </c>
      <c r="K30">
        <v>2</v>
      </c>
      <c r="L30">
        <v>2</v>
      </c>
      <c r="O30">
        <v>1</v>
      </c>
      <c r="P30">
        <v>2</v>
      </c>
    </row>
    <row r="31" spans="1:16">
      <c r="A31" t="s">
        <v>51</v>
      </c>
      <c r="B31">
        <v>90</v>
      </c>
      <c r="C31" t="s">
        <v>54</v>
      </c>
      <c r="E31" t="s">
        <v>55</v>
      </c>
      <c r="J31" t="s">
        <v>66</v>
      </c>
      <c r="K31">
        <v>1</v>
      </c>
      <c r="L31">
        <v>2</v>
      </c>
      <c r="N31">
        <v>1</v>
      </c>
      <c r="P31">
        <v>2</v>
      </c>
    </row>
    <row r="32" spans="1:16">
      <c r="A32" t="s">
        <v>56</v>
      </c>
      <c r="J32" t="s">
        <v>67</v>
      </c>
    </row>
    <row r="33" spans="1:17">
      <c r="A33" t="s">
        <v>45</v>
      </c>
      <c r="B33">
        <v>100</v>
      </c>
      <c r="C33" t="s">
        <v>54</v>
      </c>
      <c r="E33" t="s">
        <v>55</v>
      </c>
      <c r="J33" t="s">
        <v>65</v>
      </c>
      <c r="K33">
        <v>1</v>
      </c>
      <c r="L33">
        <v>2</v>
      </c>
      <c r="N33">
        <v>1</v>
      </c>
      <c r="P33">
        <v>2</v>
      </c>
    </row>
    <row r="34" spans="1:17">
      <c r="A34" t="s">
        <v>48</v>
      </c>
      <c r="B34">
        <v>100</v>
      </c>
      <c r="C34" t="s">
        <v>54</v>
      </c>
      <c r="E34" t="s">
        <v>57</v>
      </c>
      <c r="J34" t="s">
        <v>62</v>
      </c>
      <c r="K34">
        <v>1</v>
      </c>
      <c r="L34">
        <v>2</v>
      </c>
      <c r="N34">
        <v>1</v>
      </c>
      <c r="O34">
        <v>1</v>
      </c>
      <c r="P34">
        <v>2</v>
      </c>
    </row>
    <row r="35" spans="1:17">
      <c r="A35" t="s">
        <v>49</v>
      </c>
      <c r="B35">
        <v>100</v>
      </c>
      <c r="C35" t="s">
        <v>54</v>
      </c>
      <c r="E35" t="s">
        <v>47</v>
      </c>
      <c r="J35" t="s">
        <v>68</v>
      </c>
      <c r="K35">
        <v>1</v>
      </c>
      <c r="L35">
        <v>2</v>
      </c>
      <c r="N35">
        <v>1</v>
      </c>
      <c r="O35">
        <v>1</v>
      </c>
      <c r="P35">
        <v>2</v>
      </c>
    </row>
    <row r="36" spans="1:17">
      <c r="A36" t="s">
        <v>51</v>
      </c>
      <c r="B36">
        <v>120</v>
      </c>
      <c r="C36" t="s">
        <v>58</v>
      </c>
      <c r="E36" t="s">
        <v>47</v>
      </c>
      <c r="J36" s="1" t="s">
        <v>69</v>
      </c>
      <c r="K36">
        <v>2</v>
      </c>
      <c r="L36">
        <v>1</v>
      </c>
      <c r="O36">
        <v>2</v>
      </c>
      <c r="Q36">
        <v>1</v>
      </c>
    </row>
    <row r="37" spans="1:17">
      <c r="A37" t="s">
        <v>59</v>
      </c>
      <c r="J37" t="s">
        <v>70</v>
      </c>
    </row>
    <row r="38" spans="1:17">
      <c r="A38" t="s">
        <v>10</v>
      </c>
      <c r="B38">
        <v>120</v>
      </c>
      <c r="C38" t="s">
        <v>60</v>
      </c>
      <c r="E38" t="s">
        <v>61</v>
      </c>
      <c r="J38" t="s">
        <v>68</v>
      </c>
      <c r="K38">
        <v>2</v>
      </c>
      <c r="L38">
        <v>1</v>
      </c>
      <c r="O38">
        <v>2</v>
      </c>
      <c r="Q38">
        <v>1</v>
      </c>
    </row>
    <row r="39" spans="1:17">
      <c r="A39" t="s">
        <v>13</v>
      </c>
      <c r="B39">
        <v>120</v>
      </c>
      <c r="C39" t="s">
        <v>60</v>
      </c>
      <c r="J39" s="1" t="s">
        <v>64</v>
      </c>
      <c r="K39">
        <v>2</v>
      </c>
      <c r="L39">
        <v>1</v>
      </c>
      <c r="O39">
        <v>2</v>
      </c>
      <c r="Q39">
        <v>1</v>
      </c>
    </row>
    <row r="40" spans="1:17">
      <c r="J40" t="s">
        <v>65</v>
      </c>
    </row>
    <row r="41" spans="1:17">
      <c r="J41" t="s">
        <v>66</v>
      </c>
    </row>
    <row r="42" spans="1:17">
      <c r="J42" t="s">
        <v>67</v>
      </c>
    </row>
    <row r="43" spans="1:17">
      <c r="J43" t="s">
        <v>65</v>
      </c>
    </row>
    <row r="44" spans="1:17">
      <c r="J44" t="s">
        <v>62</v>
      </c>
    </row>
    <row r="45" spans="1:17">
      <c r="J45" t="s">
        <v>68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51"/>
  <sheetViews>
    <sheetView topLeftCell="A12" workbookViewId="0">
      <selection activeCell="A21" sqref="A21:XFD21"/>
    </sheetView>
  </sheetViews>
  <sheetFormatPr defaultRowHeight="15"/>
  <cols>
    <col min="1" max="1" width="12.28515625" bestFit="1" customWidth="1"/>
  </cols>
  <sheetData>
    <row r="1" spans="1:4">
      <c r="A1" t="s">
        <v>107</v>
      </c>
      <c r="B1" t="s">
        <v>108</v>
      </c>
    </row>
    <row r="2" spans="1:4">
      <c r="A2" t="s">
        <v>81</v>
      </c>
    </row>
    <row r="3" spans="1:4">
      <c r="A3" t="s">
        <v>109</v>
      </c>
    </row>
    <row r="4" spans="1:4">
      <c r="A4" t="s">
        <v>110</v>
      </c>
      <c r="C4" t="s">
        <v>111</v>
      </c>
      <c r="D4" t="s">
        <v>112</v>
      </c>
    </row>
    <row r="5" spans="1:4">
      <c r="A5" t="s">
        <v>113</v>
      </c>
      <c r="B5" t="s">
        <v>114</v>
      </c>
    </row>
    <row r="6" spans="1:4">
      <c r="A6" t="s">
        <v>115</v>
      </c>
      <c r="B6" t="s">
        <v>95</v>
      </c>
    </row>
    <row r="7" spans="1:4">
      <c r="A7" t="s">
        <v>116</v>
      </c>
      <c r="B7" t="s">
        <v>117</v>
      </c>
    </row>
    <row r="8" spans="1:4">
      <c r="A8" t="s">
        <v>118</v>
      </c>
      <c r="B8" t="s">
        <v>119</v>
      </c>
    </row>
    <row r="9" spans="1:4">
      <c r="A9" t="s">
        <v>120</v>
      </c>
      <c r="B9" t="s">
        <v>121</v>
      </c>
    </row>
    <row r="10" spans="1:4">
      <c r="A10" t="s">
        <v>122</v>
      </c>
      <c r="B10" t="s">
        <v>117</v>
      </c>
    </row>
    <row r="11" spans="1:4">
      <c r="A11" t="s">
        <v>123</v>
      </c>
      <c r="B11" t="s">
        <v>124</v>
      </c>
    </row>
    <row r="12" spans="1:4">
      <c r="A12" t="s">
        <v>125</v>
      </c>
      <c r="B12" t="s">
        <v>119</v>
      </c>
    </row>
    <row r="14" spans="1:4">
      <c r="A14" t="s">
        <v>126</v>
      </c>
    </row>
    <row r="15" spans="1:4">
      <c r="A15" t="s">
        <v>127</v>
      </c>
      <c r="C15" t="s">
        <v>128</v>
      </c>
      <c r="D15" t="s">
        <v>129</v>
      </c>
    </row>
    <row r="16" spans="1:4">
      <c r="A16" t="s">
        <v>113</v>
      </c>
      <c r="B16" t="s">
        <v>114</v>
      </c>
    </row>
    <row r="17" spans="1:4">
      <c r="A17" t="s">
        <v>115</v>
      </c>
      <c r="B17" t="s">
        <v>119</v>
      </c>
    </row>
    <row r="18" spans="1:4">
      <c r="A18" t="s">
        <v>130</v>
      </c>
      <c r="B18" t="s">
        <v>95</v>
      </c>
    </row>
    <row r="19" spans="1:4">
      <c r="A19" t="s">
        <v>131</v>
      </c>
      <c r="B19" t="s">
        <v>132</v>
      </c>
    </row>
    <row r="20" spans="1:4">
      <c r="A20" t="s">
        <v>133</v>
      </c>
      <c r="B20" t="s">
        <v>119</v>
      </c>
    </row>
    <row r="21" spans="1:4">
      <c r="A21" t="s">
        <v>123</v>
      </c>
      <c r="B21" t="s">
        <v>124</v>
      </c>
    </row>
    <row r="22" spans="1:4">
      <c r="A22" t="s">
        <v>122</v>
      </c>
      <c r="B22" t="s">
        <v>119</v>
      </c>
    </row>
    <row r="23" spans="1:4">
      <c r="A23" t="s">
        <v>134</v>
      </c>
      <c r="B23" t="s">
        <v>121</v>
      </c>
    </row>
    <row r="25" spans="1:4">
      <c r="A25" t="s">
        <v>135</v>
      </c>
    </row>
    <row r="26" spans="1:4">
      <c r="A26" t="s">
        <v>136</v>
      </c>
    </row>
    <row r="27" spans="1:4">
      <c r="A27">
        <v>1800</v>
      </c>
    </row>
    <row r="28" spans="1:4">
      <c r="A28" t="s">
        <v>137</v>
      </c>
    </row>
    <row r="29" spans="1:4">
      <c r="A29">
        <f>A27</f>
        <v>1800</v>
      </c>
      <c r="B29">
        <f>A29+100</f>
        <v>1900</v>
      </c>
      <c r="C29">
        <f>B29+100</f>
        <v>2000</v>
      </c>
      <c r="D29">
        <f>C29+100</f>
        <v>2100</v>
      </c>
    </row>
    <row r="30" spans="1:4">
      <c r="A30" t="s">
        <v>138</v>
      </c>
    </row>
    <row r="31" spans="1:4">
      <c r="A31">
        <f>C29</f>
        <v>2000</v>
      </c>
    </row>
    <row r="32" spans="1:4">
      <c r="A32" t="s">
        <v>139</v>
      </c>
    </row>
    <row r="33" spans="1:4">
      <c r="A33">
        <f>A31</f>
        <v>2000</v>
      </c>
      <c r="B33">
        <f>A33+100</f>
        <v>2100</v>
      </c>
      <c r="C33">
        <f>B33+100</f>
        <v>2200</v>
      </c>
      <c r="D33">
        <f>C33+100</f>
        <v>2300</v>
      </c>
    </row>
    <row r="34" spans="1:4">
      <c r="A34" t="s">
        <v>140</v>
      </c>
    </row>
    <row r="35" spans="1:4">
      <c r="A35" t="s">
        <v>35</v>
      </c>
      <c r="B35">
        <f>C33</f>
        <v>2200</v>
      </c>
    </row>
    <row r="36" spans="1:4">
      <c r="A36" t="s">
        <v>44</v>
      </c>
      <c r="B36">
        <f>B35+200</f>
        <v>2400</v>
      </c>
    </row>
    <row r="37" spans="1:4">
      <c r="A37" t="s">
        <v>56</v>
      </c>
      <c r="B37">
        <f>B36-100</f>
        <v>2300</v>
      </c>
    </row>
    <row r="38" spans="1:4">
      <c r="A38" t="s">
        <v>146</v>
      </c>
      <c r="B38">
        <f>B37-300</f>
        <v>2000</v>
      </c>
    </row>
    <row r="40" spans="1:4">
      <c r="A40" t="s">
        <v>141</v>
      </c>
    </row>
    <row r="41" spans="1:4">
      <c r="A41" t="s">
        <v>80</v>
      </c>
    </row>
    <row r="42" spans="1:4">
      <c r="A42" t="s">
        <v>142</v>
      </c>
    </row>
    <row r="43" spans="1:4">
      <c r="A43" t="s">
        <v>85</v>
      </c>
    </row>
    <row r="44" spans="1:4">
      <c r="A44" t="s">
        <v>143</v>
      </c>
    </row>
    <row r="45" spans="1:4">
      <c r="A45" t="s">
        <v>100</v>
      </c>
    </row>
    <row r="46" spans="1:4">
      <c r="A46" t="s">
        <v>144</v>
      </c>
    </row>
    <row r="47" spans="1:4">
      <c r="A47" t="s">
        <v>101</v>
      </c>
    </row>
    <row r="48" spans="1:4">
      <c r="A48" t="s">
        <v>145</v>
      </c>
    </row>
    <row r="50" spans="1:3">
      <c r="A50" t="s">
        <v>147</v>
      </c>
      <c r="C50" t="s">
        <v>148</v>
      </c>
    </row>
    <row r="51" spans="1:3">
      <c r="C51" t="s">
        <v>149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G36"/>
  <sheetViews>
    <sheetView topLeftCell="A15" workbookViewId="0">
      <selection activeCell="A20" sqref="A20:XFD21"/>
    </sheetView>
  </sheetViews>
  <sheetFormatPr defaultRowHeight="15"/>
  <cols>
    <col min="1" max="1" width="13.5703125" bestFit="1" customWidth="1"/>
    <col min="2" max="2" width="9.42578125" customWidth="1"/>
    <col min="4" max="4" width="10.140625" bestFit="1" customWidth="1"/>
  </cols>
  <sheetData>
    <row r="2" spans="1:5">
      <c r="A2" t="s">
        <v>79</v>
      </c>
      <c r="B2" t="s">
        <v>164</v>
      </c>
    </row>
    <row r="3" spans="1:5">
      <c r="A3" t="s">
        <v>80</v>
      </c>
      <c r="B3" t="s">
        <v>89</v>
      </c>
    </row>
    <row r="4" spans="1:5">
      <c r="A4" t="s">
        <v>81</v>
      </c>
      <c r="B4" t="s">
        <v>82</v>
      </c>
      <c r="C4" t="s">
        <v>83</v>
      </c>
      <c r="D4" t="s">
        <v>84</v>
      </c>
      <c r="E4">
        <v>65</v>
      </c>
    </row>
    <row r="5" spans="1:5">
      <c r="A5" t="s">
        <v>85</v>
      </c>
      <c r="B5" t="s">
        <v>89</v>
      </c>
    </row>
    <row r="6" spans="1:5">
      <c r="A6" t="s">
        <v>81</v>
      </c>
      <c r="B6" t="s">
        <v>82</v>
      </c>
      <c r="C6" t="s">
        <v>83</v>
      </c>
      <c r="D6" t="s">
        <v>84</v>
      </c>
      <c r="E6">
        <v>70</v>
      </c>
    </row>
    <row r="8" spans="1:5">
      <c r="A8" t="s">
        <v>86</v>
      </c>
      <c r="B8" t="s">
        <v>164</v>
      </c>
    </row>
    <row r="9" spans="1:5">
      <c r="A9" t="s">
        <v>80</v>
      </c>
      <c r="B9" t="s">
        <v>90</v>
      </c>
    </row>
    <row r="10" spans="1:5">
      <c r="A10" t="s">
        <v>81</v>
      </c>
      <c r="B10" t="s">
        <v>82</v>
      </c>
      <c r="C10" t="s">
        <v>88</v>
      </c>
    </row>
    <row r="11" spans="1:5">
      <c r="A11" t="s">
        <v>85</v>
      </c>
      <c r="B11" t="s">
        <v>90</v>
      </c>
    </row>
    <row r="12" spans="1:5">
      <c r="A12" t="s">
        <v>81</v>
      </c>
      <c r="B12" t="s">
        <v>91</v>
      </c>
      <c r="C12" t="s">
        <v>92</v>
      </c>
    </row>
    <row r="14" spans="1:5">
      <c r="A14" t="s">
        <v>94</v>
      </c>
      <c r="B14" t="s">
        <v>164</v>
      </c>
    </row>
    <row r="15" spans="1:5">
      <c r="A15" t="s">
        <v>80</v>
      </c>
    </row>
    <row r="16" spans="1:5">
      <c r="A16" t="s">
        <v>81</v>
      </c>
      <c r="B16" t="s">
        <v>95</v>
      </c>
      <c r="C16" t="s">
        <v>96</v>
      </c>
    </row>
    <row r="17" spans="1:7">
      <c r="A17" t="s">
        <v>85</v>
      </c>
    </row>
    <row r="18" spans="1:7">
      <c r="A18" t="s">
        <v>81</v>
      </c>
      <c r="B18" s="2" t="s">
        <v>117</v>
      </c>
      <c r="C18" t="s">
        <v>96</v>
      </c>
    </row>
    <row r="20" spans="1:7">
      <c r="A20" t="s">
        <v>97</v>
      </c>
      <c r="B20" t="s">
        <v>98</v>
      </c>
    </row>
    <row r="21" spans="1:7">
      <c r="A21" t="s">
        <v>80</v>
      </c>
      <c r="B21" t="s">
        <v>161</v>
      </c>
      <c r="C21" t="s">
        <v>162</v>
      </c>
      <c r="D21" t="s">
        <v>163</v>
      </c>
      <c r="E21" t="s">
        <v>160</v>
      </c>
    </row>
    <row r="22" spans="1:7">
      <c r="A22" t="s">
        <v>81</v>
      </c>
      <c r="B22">
        <v>1300</v>
      </c>
      <c r="C22">
        <v>2</v>
      </c>
      <c r="D22">
        <v>8</v>
      </c>
      <c r="E22">
        <f>FLOOR(G22,10)</f>
        <v>80</v>
      </c>
      <c r="F22">
        <f>B22/C22</f>
        <v>650</v>
      </c>
      <c r="G22">
        <f>F22/D22</f>
        <v>81.25</v>
      </c>
    </row>
    <row r="23" spans="1:7">
      <c r="A23" t="s">
        <v>85</v>
      </c>
      <c r="B23">
        <f>150/1300</f>
        <v>0.11538461538461539</v>
      </c>
    </row>
    <row r="24" spans="1:7">
      <c r="A24" t="s">
        <v>81</v>
      </c>
      <c r="B24">
        <v>1450</v>
      </c>
      <c r="C24">
        <v>2</v>
      </c>
      <c r="D24">
        <v>8</v>
      </c>
      <c r="E24">
        <f t="shared" ref="E24:E28" si="0">FLOOR(G24,10)</f>
        <v>90</v>
      </c>
      <c r="F24">
        <f t="shared" ref="F24:F34" si="1">B24/C24</f>
        <v>725</v>
      </c>
      <c r="G24">
        <f t="shared" ref="G24:G36" si="2">F24/D24</f>
        <v>90.625</v>
      </c>
    </row>
    <row r="25" spans="1:7">
      <c r="A25" t="s">
        <v>100</v>
      </c>
      <c r="B25">
        <f>150/1450</f>
        <v>0.10344827586206896</v>
      </c>
    </row>
    <row r="26" spans="1:7">
      <c r="A26" t="s">
        <v>81</v>
      </c>
      <c r="B26">
        <v>1600</v>
      </c>
      <c r="C26">
        <v>2</v>
      </c>
      <c r="D26">
        <v>8</v>
      </c>
      <c r="E26">
        <f t="shared" si="0"/>
        <v>100</v>
      </c>
      <c r="F26">
        <f t="shared" si="1"/>
        <v>800</v>
      </c>
      <c r="G26">
        <f t="shared" si="2"/>
        <v>100</v>
      </c>
    </row>
    <row r="27" spans="1:7">
      <c r="A27" t="s">
        <v>101</v>
      </c>
    </row>
    <row r="28" spans="1:7">
      <c r="A28" t="s">
        <v>81</v>
      </c>
      <c r="B28">
        <v>1450</v>
      </c>
      <c r="C28">
        <v>2</v>
      </c>
      <c r="D28">
        <v>8</v>
      </c>
      <c r="E28">
        <f t="shared" si="0"/>
        <v>90</v>
      </c>
      <c r="F28">
        <f t="shared" si="1"/>
        <v>725</v>
      </c>
      <c r="G28">
        <f t="shared" si="2"/>
        <v>90.625</v>
      </c>
    </row>
    <row r="29" spans="1:7">
      <c r="A29" t="s">
        <v>102</v>
      </c>
      <c r="B29">
        <f>250/1450</f>
        <v>0.17241379310344829</v>
      </c>
    </row>
    <row r="30" spans="1:7">
      <c r="A30" t="s">
        <v>81</v>
      </c>
      <c r="B30">
        <v>1700</v>
      </c>
      <c r="C30">
        <v>2</v>
      </c>
      <c r="D30">
        <v>10</v>
      </c>
      <c r="E30">
        <v>85</v>
      </c>
      <c r="F30">
        <f t="shared" si="1"/>
        <v>850</v>
      </c>
      <c r="G30">
        <f t="shared" si="2"/>
        <v>85</v>
      </c>
    </row>
    <row r="31" spans="1:7">
      <c r="A31" t="s">
        <v>103</v>
      </c>
      <c r="B31">
        <f>250/1700</f>
        <v>0.14705882352941177</v>
      </c>
    </row>
    <row r="32" spans="1:7">
      <c r="A32" t="s">
        <v>81</v>
      </c>
      <c r="B32">
        <v>1950</v>
      </c>
      <c r="C32">
        <v>3</v>
      </c>
      <c r="D32">
        <v>10</v>
      </c>
      <c r="E32">
        <v>65</v>
      </c>
      <c r="F32">
        <f t="shared" si="1"/>
        <v>650</v>
      </c>
      <c r="G32">
        <f t="shared" si="2"/>
        <v>65</v>
      </c>
    </row>
    <row r="33" spans="1:7">
      <c r="A33" t="s">
        <v>104</v>
      </c>
      <c r="B33">
        <f>300/1950</f>
        <v>0.15384615384615385</v>
      </c>
    </row>
    <row r="34" spans="1:7">
      <c r="A34" t="s">
        <v>81</v>
      </c>
      <c r="B34">
        <v>2250</v>
      </c>
      <c r="C34">
        <v>3</v>
      </c>
      <c r="D34">
        <v>10</v>
      </c>
      <c r="E34">
        <v>75</v>
      </c>
      <c r="F34">
        <f t="shared" si="1"/>
        <v>750</v>
      </c>
      <c r="G34">
        <f t="shared" si="2"/>
        <v>75</v>
      </c>
    </row>
    <row r="35" spans="1:7">
      <c r="A35" t="s">
        <v>106</v>
      </c>
    </row>
    <row r="36" spans="1:7">
      <c r="A36" t="s">
        <v>81</v>
      </c>
      <c r="B36">
        <v>2000</v>
      </c>
      <c r="C36">
        <v>2</v>
      </c>
      <c r="D36">
        <v>10</v>
      </c>
      <c r="E36">
        <f>FLOOR(G36,10)</f>
        <v>100</v>
      </c>
      <c r="F36">
        <f>B36/C36</f>
        <v>1000</v>
      </c>
      <c r="G36">
        <f t="shared" si="2"/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23"/>
  <sheetViews>
    <sheetView workbookViewId="0">
      <selection activeCell="A7" sqref="A7"/>
    </sheetView>
  </sheetViews>
  <sheetFormatPr defaultRowHeight="15"/>
  <sheetData>
    <row r="1" spans="1:6">
      <c r="A1" t="s">
        <v>158</v>
      </c>
    </row>
    <row r="3" spans="1:6">
      <c r="A3" t="s">
        <v>80</v>
      </c>
    </row>
    <row r="4" spans="1:6">
      <c r="A4">
        <f>2*10*8*3</f>
        <v>480</v>
      </c>
      <c r="C4" t="s">
        <v>99</v>
      </c>
      <c r="D4" t="s">
        <v>150</v>
      </c>
      <c r="E4" t="s">
        <v>105</v>
      </c>
      <c r="F4" t="s">
        <v>151</v>
      </c>
    </row>
    <row r="5" spans="1:6">
      <c r="A5" t="s">
        <v>85</v>
      </c>
    </row>
    <row r="6" spans="1:6">
      <c r="A6">
        <v>480</v>
      </c>
      <c r="C6" t="s">
        <v>99</v>
      </c>
      <c r="D6" t="s">
        <v>150</v>
      </c>
      <c r="E6" t="s">
        <v>105</v>
      </c>
      <c r="F6" t="str">
        <f>F4</f>
        <v>3 hop pr. rep</v>
      </c>
    </row>
    <row r="7" spans="1:6">
      <c r="A7" t="s">
        <v>100</v>
      </c>
    </row>
    <row r="8" spans="1:6">
      <c r="A8">
        <v>576</v>
      </c>
      <c r="C8" t="s">
        <v>82</v>
      </c>
      <c r="D8" t="s">
        <v>152</v>
      </c>
      <c r="E8" t="s">
        <v>105</v>
      </c>
      <c r="F8" t="s">
        <v>159</v>
      </c>
    </row>
    <row r="9" spans="1:6">
      <c r="A9" t="s">
        <v>101</v>
      </c>
    </row>
    <row r="10" spans="1:6">
      <c r="A10">
        <f>3*8*8*3</f>
        <v>576</v>
      </c>
      <c r="C10" t="str">
        <f>C8</f>
        <v>3 serier</v>
      </c>
      <c r="D10" t="str">
        <f t="shared" ref="D10" si="0">D8</f>
        <v>8 sæt</v>
      </c>
      <c r="E10" t="s">
        <v>105</v>
      </c>
      <c r="F10" t="str">
        <f>F6</f>
        <v>3 hop pr. rep</v>
      </c>
    </row>
    <row r="11" spans="1:6">
      <c r="A11" t="s">
        <v>102</v>
      </c>
    </row>
    <row r="12" spans="1:6">
      <c r="A12">
        <v>720</v>
      </c>
      <c r="C12" t="s">
        <v>82</v>
      </c>
      <c r="D12" t="s">
        <v>152</v>
      </c>
      <c r="E12" t="s">
        <v>95</v>
      </c>
      <c r="F12" t="s">
        <v>151</v>
      </c>
    </row>
    <row r="13" spans="1:6">
      <c r="A13" t="s">
        <v>103</v>
      </c>
    </row>
    <row r="14" spans="1:6">
      <c r="A14">
        <f t="shared" ref="A14" si="1">A12</f>
        <v>720</v>
      </c>
      <c r="C14" t="str">
        <f>C12</f>
        <v>3 serier</v>
      </c>
      <c r="D14" t="str">
        <f t="shared" ref="D14:F14" si="2">D12</f>
        <v>8 sæt</v>
      </c>
      <c r="E14" t="str">
        <f t="shared" si="2"/>
        <v>10 reps</v>
      </c>
      <c r="F14" t="str">
        <f t="shared" si="2"/>
        <v>3 hop pr. rep</v>
      </c>
    </row>
    <row r="15" spans="1:6">
      <c r="A15" t="s">
        <v>104</v>
      </c>
    </row>
    <row r="16" spans="1:6">
      <c r="A16">
        <v>900</v>
      </c>
      <c r="C16" t="s">
        <v>82</v>
      </c>
      <c r="D16" t="s">
        <v>150</v>
      </c>
      <c r="E16" t="s">
        <v>95</v>
      </c>
      <c r="F16" t="s">
        <v>151</v>
      </c>
    </row>
    <row r="17" spans="1:6">
      <c r="A17" t="s">
        <v>106</v>
      </c>
    </row>
    <row r="18" spans="1:6">
      <c r="A18">
        <f>A16</f>
        <v>900</v>
      </c>
      <c r="C18" t="str">
        <f t="shared" ref="C18:F18" si="3">C16</f>
        <v>3 serier</v>
      </c>
      <c r="D18" t="str">
        <f t="shared" si="3"/>
        <v>10 sæt</v>
      </c>
      <c r="E18" t="str">
        <f t="shared" si="3"/>
        <v>10 reps</v>
      </c>
      <c r="F18" t="str">
        <f t="shared" si="3"/>
        <v>3 hop pr. rep</v>
      </c>
    </row>
    <row r="20" spans="1:6">
      <c r="A20" t="s">
        <v>153</v>
      </c>
    </row>
    <row r="22" spans="1:6">
      <c r="A22" t="s">
        <v>108</v>
      </c>
    </row>
    <row r="23" spans="1:6">
      <c r="A23" t="s">
        <v>154</v>
      </c>
      <c r="B23" t="s">
        <v>155</v>
      </c>
      <c r="C23" t="s">
        <v>156</v>
      </c>
      <c r="D23" t="s">
        <v>157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4</vt:i4>
      </vt:variant>
    </vt:vector>
  </HeadingPairs>
  <TitlesOfParts>
    <vt:vector size="4" baseType="lpstr">
      <vt:lpstr>Overordnet</vt:lpstr>
      <vt:lpstr>Styrke, Core, Skulderstabilitet</vt:lpstr>
      <vt:lpstr>Aerobe-oxidative</vt:lpstr>
      <vt:lpstr>Jumps, Sprints</vt:lpstr>
    </vt:vector>
  </TitlesOfParts>
  <Company>Your Company Name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Your User Name</cp:lastModifiedBy>
  <dcterms:created xsi:type="dcterms:W3CDTF">2010-08-10T08:26:51Z</dcterms:created>
  <dcterms:modified xsi:type="dcterms:W3CDTF">2010-08-23T14:25:53Z</dcterms:modified>
</cp:coreProperties>
</file>