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Ark1" sheetId="1" r:id="rId1"/>
    <sheet name="Ark2" sheetId="2" r:id="rId2"/>
    <sheet name="Ark3" sheetId="3" r:id="rId3"/>
  </sheets>
  <definedNames>
    <definedName name="_xlnm.Print_Area" localSheetId="0">'Ark1'!$A$1:$O$59</definedName>
  </definedNames>
  <calcPr calcId="145621"/>
</workbook>
</file>

<file path=xl/calcChain.xml><?xml version="1.0" encoding="utf-8"?>
<calcChain xmlns="http://schemas.openxmlformats.org/spreadsheetml/2006/main">
  <c r="C32" i="1" l="1"/>
  <c r="D32" i="1"/>
  <c r="E32" i="1"/>
  <c r="F32" i="1"/>
  <c r="G32" i="1"/>
  <c r="H32" i="1"/>
  <c r="C58" i="1" l="1"/>
  <c r="D58" i="1"/>
  <c r="E58" i="1"/>
  <c r="F58" i="1"/>
  <c r="G58" i="1"/>
  <c r="H58" i="1"/>
  <c r="H57" i="1"/>
  <c r="G57" i="1"/>
  <c r="F57" i="1"/>
  <c r="E57" i="1"/>
  <c r="D57" i="1"/>
  <c r="C57" i="1"/>
  <c r="C51" i="1"/>
  <c r="D51" i="1"/>
  <c r="E51" i="1"/>
  <c r="F51" i="1"/>
  <c r="G51" i="1"/>
  <c r="H51" i="1"/>
  <c r="C52" i="1"/>
  <c r="D52" i="1"/>
  <c r="E52" i="1"/>
  <c r="F52" i="1"/>
  <c r="G52" i="1"/>
  <c r="H52" i="1"/>
  <c r="C53" i="1"/>
  <c r="D53" i="1"/>
  <c r="E53" i="1"/>
  <c r="F53" i="1"/>
  <c r="G53" i="1"/>
  <c r="H53" i="1"/>
  <c r="F50" i="1"/>
  <c r="G50" i="1"/>
  <c r="H50" i="1"/>
  <c r="C50" i="1"/>
  <c r="D50" i="1"/>
  <c r="E50" i="1"/>
  <c r="C45" i="1"/>
  <c r="D45" i="1"/>
  <c r="E45" i="1"/>
  <c r="F45" i="1"/>
  <c r="G45" i="1"/>
  <c r="H45" i="1"/>
  <c r="C46" i="1"/>
  <c r="D46" i="1"/>
  <c r="E46" i="1"/>
  <c r="F46" i="1"/>
  <c r="G46" i="1"/>
  <c r="H46" i="1"/>
  <c r="H44" i="1"/>
  <c r="G44" i="1"/>
  <c r="F44" i="1"/>
  <c r="C44" i="1"/>
  <c r="D44" i="1"/>
  <c r="E44" i="1"/>
  <c r="D37" i="1"/>
  <c r="E37" i="1"/>
  <c r="F37" i="1"/>
  <c r="G37" i="1"/>
  <c r="H37" i="1"/>
  <c r="D38" i="1"/>
  <c r="E38" i="1"/>
  <c r="F38" i="1"/>
  <c r="G38" i="1"/>
  <c r="H38" i="1"/>
  <c r="C37" i="1"/>
  <c r="C38" i="1"/>
  <c r="C36" i="1"/>
  <c r="D36" i="1"/>
  <c r="H36" i="1"/>
  <c r="G36" i="1"/>
  <c r="F36" i="1"/>
  <c r="E36" i="1"/>
  <c r="H30" i="1"/>
  <c r="H31" i="1"/>
  <c r="H29" i="1"/>
  <c r="G30" i="1"/>
  <c r="G31" i="1"/>
  <c r="G29" i="1"/>
  <c r="E30" i="1"/>
  <c r="E31" i="1"/>
  <c r="D30" i="1"/>
  <c r="D31" i="1"/>
  <c r="C30" i="1"/>
  <c r="C31" i="1"/>
  <c r="C29" i="1"/>
  <c r="D29" i="1"/>
  <c r="E29" i="1"/>
  <c r="F30" i="1"/>
  <c r="F31" i="1"/>
  <c r="F29" i="1"/>
  <c r="H20" i="1"/>
  <c r="H21" i="1"/>
  <c r="H22" i="1"/>
  <c r="H23" i="1"/>
  <c r="H24" i="1"/>
  <c r="H25" i="1"/>
  <c r="G20" i="1"/>
  <c r="G21" i="1"/>
  <c r="G22" i="1"/>
  <c r="G23" i="1"/>
  <c r="G24" i="1"/>
  <c r="G25" i="1"/>
  <c r="F20" i="1"/>
  <c r="F21" i="1"/>
  <c r="F22" i="1"/>
  <c r="F23" i="1"/>
  <c r="F24" i="1"/>
  <c r="F25" i="1"/>
  <c r="E20" i="1"/>
  <c r="E21" i="1"/>
  <c r="E22" i="1"/>
  <c r="E23" i="1"/>
  <c r="E24" i="1"/>
  <c r="E25" i="1"/>
  <c r="D20" i="1"/>
  <c r="D21" i="1"/>
  <c r="D22" i="1"/>
  <c r="D23" i="1"/>
  <c r="D24" i="1"/>
  <c r="D25" i="1"/>
  <c r="C20" i="1"/>
  <c r="C21" i="1"/>
  <c r="C22" i="1"/>
  <c r="C23" i="1"/>
  <c r="C24" i="1"/>
  <c r="C25" i="1"/>
  <c r="C19" i="1"/>
  <c r="D19" i="1"/>
  <c r="E19" i="1"/>
  <c r="F19" i="1"/>
  <c r="G19" i="1"/>
  <c r="H19" i="1"/>
</calcChain>
</file>

<file path=xl/sharedStrings.xml><?xml version="1.0" encoding="utf-8"?>
<sst xmlns="http://schemas.openxmlformats.org/spreadsheetml/2006/main" count="114" uniqueCount="56">
  <si>
    <t>Squat</t>
  </si>
  <si>
    <t>Deadlift</t>
  </si>
  <si>
    <t>Benchpress</t>
  </si>
  <si>
    <t>Olympic lift</t>
  </si>
  <si>
    <t>Day 2</t>
  </si>
  <si>
    <t>[12x3] Triceps dips</t>
  </si>
  <si>
    <t>[10x3] Upright row</t>
  </si>
  <si>
    <t>[12x3] Back extensions</t>
  </si>
  <si>
    <t>[14x3] Calf raises</t>
  </si>
  <si>
    <t>[12-8-4x3] Deadlift</t>
  </si>
  <si>
    <t xml:space="preserve">[12-8-4x3] Bendover rows </t>
  </si>
  <si>
    <t>[8-4-2-1x2] Olympic lift</t>
  </si>
  <si>
    <t>[10-5x3] Benchpress</t>
  </si>
  <si>
    <t>[10x3] Lounges</t>
  </si>
  <si>
    <t>[8x3] Pullups (narrow)</t>
  </si>
  <si>
    <t>[10x3] Pullups (wide)</t>
  </si>
  <si>
    <t>[12x3] Body lifts</t>
  </si>
  <si>
    <t>[10x3] BB curls</t>
  </si>
  <si>
    <t>[10x3] Triceps pushdown</t>
  </si>
  <si>
    <t>10x1</t>
  </si>
  <si>
    <t>6x1</t>
  </si>
  <si>
    <t>2x2</t>
  </si>
  <si>
    <t>3x1</t>
  </si>
  <si>
    <t>5x1</t>
  </si>
  <si>
    <t>8x1</t>
  </si>
  <si>
    <t>week 1</t>
  </si>
  <si>
    <t>week 2</t>
  </si>
  <si>
    <t>week 3</t>
  </si>
  <si>
    <t>week 4</t>
  </si>
  <si>
    <t>week 5</t>
  </si>
  <si>
    <t xml:space="preserve">week 6 </t>
  </si>
  <si>
    <t>Day 1 and 3</t>
  </si>
  <si>
    <t>12x1</t>
  </si>
  <si>
    <t>4x3</t>
  </si>
  <si>
    <t>Bendover rows</t>
  </si>
  <si>
    <t>reps</t>
  </si>
  <si>
    <t>%1RM</t>
  </si>
  <si>
    <t>4x1</t>
  </si>
  <si>
    <t>Exercises</t>
  </si>
  <si>
    <t>WO 2012 WINTER</t>
  </si>
  <si>
    <t>1x2</t>
  </si>
  <si>
    <t>5x3</t>
  </si>
  <si>
    <t>Smallest rounding (kg)</t>
  </si>
  <si>
    <t>Desired progression (%)</t>
  </si>
  <si>
    <t xml:space="preserve">Benchpress </t>
  </si>
  <si>
    <t xml:space="preserve">  1RM's</t>
  </si>
  <si>
    <t>Bendover</t>
  </si>
  <si>
    <t>[10x3] Flyers</t>
  </si>
  <si>
    <t>[12x3] Back &amp; side extensions</t>
  </si>
  <si>
    <t>[-------] Abs &amp; Obliques</t>
  </si>
  <si>
    <t>[12-8-4x3-6] Squat</t>
  </si>
  <si>
    <t>[10-6-3-2x2-3-4-5] Benchpress</t>
  </si>
  <si>
    <t>4x2</t>
  </si>
  <si>
    <t>Accomplishments</t>
  </si>
  <si>
    <t>Details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</si>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</sst>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Border="1" applyAlignment="1"/>
    <xf numFmtId="0" fontId="3" fillId="0" borderId="2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0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2" xfId="0" applyFont="1" applyBorder="1" applyAlignment="1"/>
    <xf numFmtId="0" fontId="1" fillId="0" borderId="11" xfId="0" applyFont="1" applyBorder="1" applyAlignment="1"/>
    <xf numFmtId="0" fontId="1" fillId="0" borderId="10" xfId="0" applyFont="1" applyBorder="1" applyAlignment="1"/>
    <xf numFmtId="0" fontId="4" fillId="0" borderId="11" xfId="0" applyFont="1" applyBorder="1" applyAlignment="1"/>
    <xf numFmtId="0" fontId="1" fillId="0" borderId="12" xfId="0" applyFont="1" applyBorder="1" applyAlignment="1">
      <alignment horizontal="left"/>
    </xf>
    <xf numFmtId="0" fontId="1" fillId="0" borderId="12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  <xf numFmtId="0" fontId="1" fillId="0" borderId="13" xfId="0" applyFont="1" applyBorder="1" applyAlignment="1">
      <alignment horizontal="right"/>
    </xf>
    <xf numFmtId="0" fontId="1" fillId="0" borderId="15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" fillId="0" borderId="9" xfId="0" applyFont="1" applyBorder="1" applyAlignment="1"/>
    <xf numFmtId="0" fontId="1" fillId="0" borderId="15" xfId="0" applyFont="1" applyBorder="1" applyAlignment="1">
      <alignment horizontal="right"/>
    </xf>
    <xf numFmtId="0" fontId="1" fillId="0" borderId="5" xfId="0" applyFont="1" applyFill="1" applyBorder="1" applyAlignment="1"/>
    <xf numFmtId="0" fontId="1" fillId="0" borderId="15" xfId="0" applyFont="1" applyFill="1" applyBorder="1" applyAlignment="1"/>
    <xf numFmtId="0" fontId="1" fillId="0" borderId="14" xfId="0" applyFont="1" applyFill="1" applyBorder="1" applyAlignment="1"/>
    <xf numFmtId="0" fontId="1" fillId="0" borderId="14" xfId="0" applyFont="1" applyBorder="1" applyAlignment="1"/>
    <xf numFmtId="0" fontId="3" fillId="0" borderId="11" xfId="0" applyFont="1" applyBorder="1" applyAlignment="1"/>
    <xf numFmtId="0" fontId="5" fillId="0" borderId="2" xfId="0" applyFont="1" applyBorder="1" applyAlignment="1">
      <alignment horizontal="left"/>
    </xf>
    <xf numFmtId="0" fontId="3" fillId="0" borderId="3" xfId="0" applyFont="1" applyBorder="1" applyAlignment="1"/>
    <xf numFmtId="0" fontId="3" fillId="0" borderId="5" xfId="0" applyFont="1" applyFill="1" applyBorder="1" applyAlignment="1"/>
    <xf numFmtId="0" fontId="1" fillId="0" borderId="1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13" xfId="0" applyFont="1" applyBorder="1" applyAlignment="1"/>
    <xf numFmtId="9" fontId="1" fillId="0" borderId="0" xfId="0" applyNumberFormat="1" applyFont="1" applyBorder="1" applyAlignment="1"/>
    <xf numFmtId="0" fontId="6" fillId="0" borderId="2" xfId="0" applyFont="1" applyBorder="1" applyAlignment="1"/>
    <xf numFmtId="0" fontId="6" fillId="0" borderId="3" xfId="0" applyFont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1" fillId="0" borderId="2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8"/>
  <sheetViews>
    <sheetView tabSelected="1" zoomScaleNormal="100" workbookViewId="0">
      <selection activeCell="B1" sqref="B1"/>
    </sheetView>
  </sheetViews>
  <sheetFormatPr defaultRowHeight="12.75" x14ac:dyDescent="0.2"/>
  <cols>
    <col min="1" max="8" width="6.7109375" style="1" customWidth="1"/>
    <col min="9" max="9" width="2.28515625" style="1" customWidth="1"/>
    <col min="10" max="10" width="6.7109375" style="1" customWidth="1"/>
    <col min="11" max="11" width="9.28515625" style="1" customWidth="1"/>
    <col min="12" max="15" width="3.7109375" style="1" customWidth="1"/>
    <col min="16" max="21" width="5.7109375" style="1" customWidth="1"/>
    <col min="22" max="16384" width="9.140625" style="1"/>
  </cols>
  <sheetData>
    <row r="1" spans="1:22" ht="18.75" x14ac:dyDescent="0.3">
      <c r="F1" s="2" t="s">
        <v>39</v>
      </c>
    </row>
    <row r="2" spans="1:22" x14ac:dyDescent="0.2">
      <c r="T2" s="3"/>
      <c r="U2" s="3"/>
    </row>
    <row r="3" spans="1:22" x14ac:dyDescent="0.2">
      <c r="A3" s="4" t="s">
        <v>31</v>
      </c>
      <c r="B3" s="5"/>
      <c r="C3" s="5"/>
      <c r="D3" s="6"/>
      <c r="E3" s="4" t="s">
        <v>4</v>
      </c>
      <c r="F3" s="5"/>
      <c r="G3" s="5"/>
      <c r="H3" s="6"/>
      <c r="J3" s="4" t="s">
        <v>53</v>
      </c>
      <c r="K3" s="5"/>
      <c r="L3" s="5"/>
      <c r="M3" s="5"/>
      <c r="N3" s="5"/>
      <c r="O3" s="6"/>
      <c r="T3" s="7"/>
      <c r="U3" s="7"/>
      <c r="V3" s="8"/>
    </row>
    <row r="4" spans="1:22" x14ac:dyDescent="0.2">
      <c r="A4" s="9" t="s">
        <v>50</v>
      </c>
      <c r="B4" s="5"/>
      <c r="C4" s="5"/>
      <c r="D4" s="6"/>
      <c r="E4" s="9" t="s">
        <v>9</v>
      </c>
      <c r="F4" s="5"/>
      <c r="G4" s="5"/>
      <c r="H4" s="6"/>
      <c r="J4" s="10" t="s">
        <v>38</v>
      </c>
      <c r="K4" s="11"/>
      <c r="L4" s="12"/>
      <c r="M4" s="13" t="s">
        <v>45</v>
      </c>
      <c r="N4" s="14"/>
      <c r="O4" s="11"/>
      <c r="T4" s="7"/>
      <c r="U4" s="7"/>
      <c r="V4" s="8"/>
    </row>
    <row r="5" spans="1:22" x14ac:dyDescent="0.2">
      <c r="A5" s="15" t="s">
        <v>51</v>
      </c>
      <c r="B5" s="3"/>
      <c r="C5" s="3"/>
      <c r="D5" s="16"/>
      <c r="E5" s="15" t="s">
        <v>11</v>
      </c>
      <c r="F5" s="3"/>
      <c r="G5" s="3"/>
      <c r="H5" s="16"/>
      <c r="J5" s="15" t="s">
        <v>2</v>
      </c>
      <c r="K5" s="3"/>
      <c r="L5" s="17">
        <v>95</v>
      </c>
      <c r="M5" s="18"/>
      <c r="N5" s="18"/>
      <c r="O5" s="18"/>
      <c r="T5" s="3"/>
      <c r="U5" s="3"/>
    </row>
    <row r="6" spans="1:22" x14ac:dyDescent="0.2">
      <c r="A6" s="19" t="s">
        <v>10</v>
      </c>
      <c r="B6" s="20"/>
      <c r="C6" s="20"/>
      <c r="D6" s="21"/>
      <c r="E6" s="19" t="s">
        <v>12</v>
      </c>
      <c r="F6" s="20"/>
      <c r="G6" s="20"/>
      <c r="H6" s="21"/>
      <c r="J6" s="15" t="s">
        <v>0</v>
      </c>
      <c r="K6" s="3"/>
      <c r="L6" s="22">
        <v>110</v>
      </c>
      <c r="M6" s="18"/>
      <c r="N6" s="18"/>
      <c r="O6" s="18"/>
      <c r="T6" s="3"/>
      <c r="U6" s="3"/>
    </row>
    <row r="7" spans="1:22" x14ac:dyDescent="0.2">
      <c r="A7" s="15" t="s">
        <v>47</v>
      </c>
      <c r="B7" s="5"/>
      <c r="C7" s="5"/>
      <c r="D7" s="6"/>
      <c r="E7" s="9" t="s">
        <v>15</v>
      </c>
      <c r="F7" s="5"/>
      <c r="G7" s="5"/>
      <c r="H7" s="6"/>
      <c r="J7" s="15" t="s">
        <v>1</v>
      </c>
      <c r="K7" s="3"/>
      <c r="L7" s="18">
        <v>130</v>
      </c>
      <c r="M7" s="18"/>
      <c r="N7" s="18"/>
      <c r="O7" s="18"/>
      <c r="T7" s="3"/>
      <c r="U7" s="3"/>
    </row>
    <row r="8" spans="1:22" x14ac:dyDescent="0.2">
      <c r="A8" s="15" t="s">
        <v>14</v>
      </c>
      <c r="B8" s="3"/>
      <c r="C8" s="3"/>
      <c r="D8" s="16"/>
      <c r="E8" s="15" t="s">
        <v>5</v>
      </c>
      <c r="F8" s="3"/>
      <c r="G8" s="3"/>
      <c r="H8" s="16"/>
      <c r="J8" s="23" t="s">
        <v>3</v>
      </c>
      <c r="K8" s="3"/>
      <c r="L8" s="24">
        <v>75</v>
      </c>
      <c r="M8" s="18"/>
      <c r="N8" s="18"/>
      <c r="O8" s="18"/>
      <c r="T8" s="3"/>
      <c r="U8" s="3"/>
    </row>
    <row r="9" spans="1:22" x14ac:dyDescent="0.2">
      <c r="A9" s="15" t="s">
        <v>18</v>
      </c>
      <c r="B9" s="3"/>
      <c r="C9" s="3"/>
      <c r="D9" s="16"/>
      <c r="E9" s="15" t="s">
        <v>13</v>
      </c>
      <c r="F9" s="3"/>
      <c r="G9" s="3"/>
      <c r="H9" s="16"/>
      <c r="J9" s="23" t="s">
        <v>34</v>
      </c>
      <c r="K9" s="20"/>
      <c r="L9" s="25">
        <v>100</v>
      </c>
      <c r="M9" s="26"/>
      <c r="N9" s="26"/>
      <c r="O9" s="26"/>
      <c r="R9" s="3"/>
      <c r="S9" s="3"/>
      <c r="T9" s="3"/>
      <c r="U9" s="3"/>
    </row>
    <row r="10" spans="1:22" x14ac:dyDescent="0.2">
      <c r="A10" s="15" t="s">
        <v>6</v>
      </c>
      <c r="B10" s="3"/>
      <c r="C10" s="3"/>
      <c r="D10" s="16"/>
      <c r="E10" s="15" t="s">
        <v>16</v>
      </c>
      <c r="F10" s="3"/>
      <c r="G10" s="3"/>
      <c r="H10" s="16"/>
      <c r="I10" s="3"/>
      <c r="J10" s="5"/>
      <c r="K10" s="3"/>
      <c r="L10" s="3"/>
      <c r="M10" s="3"/>
      <c r="N10" s="3"/>
      <c r="O10" s="16"/>
      <c r="R10" s="3"/>
      <c r="S10" s="3"/>
      <c r="T10" s="3"/>
      <c r="U10" s="3"/>
    </row>
    <row r="11" spans="1:22" x14ac:dyDescent="0.2">
      <c r="A11" s="15" t="s">
        <v>7</v>
      </c>
      <c r="B11" s="3"/>
      <c r="C11" s="3"/>
      <c r="D11" s="16"/>
      <c r="E11" s="15" t="s">
        <v>17</v>
      </c>
      <c r="F11" s="3"/>
      <c r="G11" s="3"/>
      <c r="H11" s="16"/>
      <c r="J11" s="27" t="s">
        <v>54</v>
      </c>
      <c r="K11" s="14"/>
      <c r="L11" s="14"/>
      <c r="M11" s="14"/>
      <c r="N11" s="14"/>
      <c r="O11" s="11"/>
      <c r="R11" s="3"/>
      <c r="S11" s="3"/>
      <c r="T11" s="3"/>
      <c r="U11" s="3"/>
    </row>
    <row r="12" spans="1:22" x14ac:dyDescent="0.2">
      <c r="A12" s="15" t="s">
        <v>8</v>
      </c>
      <c r="B12" s="3"/>
      <c r="C12" s="3"/>
      <c r="D12" s="3"/>
      <c r="E12" s="15" t="s">
        <v>48</v>
      </c>
      <c r="F12" s="3"/>
      <c r="G12" s="3"/>
      <c r="H12" s="16"/>
      <c r="J12" s="9" t="s">
        <v>43</v>
      </c>
      <c r="K12" s="5"/>
      <c r="L12" s="5"/>
      <c r="M12" s="9"/>
      <c r="N12" s="5">
        <v>5</v>
      </c>
      <c r="O12" s="6"/>
      <c r="P12" s="3"/>
      <c r="Q12" s="3"/>
      <c r="R12" s="3"/>
      <c r="S12" s="3"/>
      <c r="T12" s="3"/>
      <c r="U12" s="3"/>
    </row>
    <row r="13" spans="1:22" x14ac:dyDescent="0.2">
      <c r="A13" s="19" t="s">
        <v>49</v>
      </c>
      <c r="B13" s="20"/>
      <c r="C13" s="20"/>
      <c r="D13" s="21"/>
      <c r="E13" s="19" t="s">
        <v>49</v>
      </c>
      <c r="F13" s="20"/>
      <c r="G13" s="20"/>
      <c r="H13" s="21"/>
      <c r="J13" s="19" t="s">
        <v>42</v>
      </c>
      <c r="K13" s="20"/>
      <c r="L13" s="20"/>
      <c r="M13" s="19"/>
      <c r="N13" s="20">
        <v>2.5</v>
      </c>
      <c r="O13" s="21"/>
      <c r="P13" s="3"/>
      <c r="Q13" s="3"/>
      <c r="R13" s="3"/>
      <c r="S13" s="3"/>
      <c r="T13" s="3"/>
      <c r="U13" s="3"/>
    </row>
    <row r="14" spans="1:22" x14ac:dyDescent="0.2">
      <c r="P14" s="3"/>
      <c r="Q14" s="3"/>
      <c r="R14" s="3"/>
      <c r="S14" s="3"/>
      <c r="T14" s="3"/>
      <c r="U14" s="3"/>
    </row>
    <row r="15" spans="1:22" x14ac:dyDescent="0.2"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1:22" ht="15" x14ac:dyDescent="0.25">
      <c r="A16" s="28" t="s">
        <v>31</v>
      </c>
      <c r="B16" s="5"/>
      <c r="C16" s="5"/>
      <c r="D16" s="5"/>
      <c r="E16" s="5"/>
      <c r="F16" s="5"/>
      <c r="G16" s="5"/>
      <c r="H16" s="6"/>
      <c r="J16" s="29" t="s">
        <v>55</v>
      </c>
      <c r="K16" s="5"/>
      <c r="L16" s="5"/>
      <c r="M16" s="5"/>
      <c r="N16" s="5"/>
      <c r="O16" s="5"/>
    </row>
    <row r="17" spans="1:15" x14ac:dyDescent="0.2">
      <c r="A17" s="30" t="s">
        <v>44</v>
      </c>
      <c r="B17" s="3"/>
      <c r="C17" s="3"/>
      <c r="D17" s="3"/>
      <c r="E17" s="3"/>
      <c r="F17" s="3"/>
      <c r="G17" s="3"/>
      <c r="H17" s="16"/>
      <c r="J17" s="20"/>
      <c r="K17" s="20"/>
      <c r="L17" s="20"/>
      <c r="M17" s="20"/>
      <c r="N17" s="20"/>
      <c r="O17" s="20"/>
    </row>
    <row r="18" spans="1:15" x14ac:dyDescent="0.2">
      <c r="A18" s="31" t="s">
        <v>35</v>
      </c>
      <c r="B18" s="32" t="s">
        <v>36</v>
      </c>
      <c r="C18" s="10" t="s">
        <v>25</v>
      </c>
      <c r="D18" s="14" t="s">
        <v>26</v>
      </c>
      <c r="E18" s="14" t="s">
        <v>27</v>
      </c>
      <c r="F18" s="14" t="s">
        <v>28</v>
      </c>
      <c r="G18" s="14" t="s">
        <v>29</v>
      </c>
      <c r="H18" s="11" t="s">
        <v>30</v>
      </c>
      <c r="J18" s="3"/>
      <c r="K18" s="3"/>
      <c r="L18" s="3"/>
      <c r="M18" s="3"/>
      <c r="N18" s="3"/>
      <c r="O18" s="3"/>
    </row>
    <row r="19" spans="1:15" x14ac:dyDescent="0.2">
      <c r="A19" s="33" t="s">
        <v>19</v>
      </c>
      <c r="B19" s="18">
        <v>60</v>
      </c>
      <c r="C19" s="9">
        <f>$N$13*ROUND(((100-3*$N$12)/100)*($B19/100)*$L$5/$N$13, 0)</f>
        <v>47.5</v>
      </c>
      <c r="D19" s="5">
        <f>$N$13*ROUND(((100-2*$N$12)/100)*($B19/100)*$L$5/$N$13, 0)</f>
        <v>52.5</v>
      </c>
      <c r="E19" s="5">
        <f>$N$13*ROUND(((100-$N$12)/100)*($B19/100)*$L$5/$N$13, 0)</f>
        <v>55</v>
      </c>
      <c r="F19" s="5">
        <f>$N$13*ROUND(($B19/100)*$L$5/$N$13, 0)</f>
        <v>57.5</v>
      </c>
      <c r="G19" s="5">
        <f>$N$13*ROUND(((100+0.5*$N$12)/100)*($B19/100)*$L$5/$N$13, 0)</f>
        <v>57.5</v>
      </c>
      <c r="H19" s="6">
        <f>$N$13*ROUND(((100+2*0.5*$N$12)/100)*($B19/100)*$L$5/$N$13, 0)</f>
        <v>60</v>
      </c>
      <c r="J19" s="14"/>
      <c r="K19" s="14"/>
      <c r="L19" s="14"/>
      <c r="M19" s="14"/>
      <c r="N19" s="14"/>
      <c r="O19" s="14"/>
    </row>
    <row r="20" spans="1:15" x14ac:dyDescent="0.2">
      <c r="A20" s="33" t="s">
        <v>20</v>
      </c>
      <c r="B20" s="18">
        <v>80</v>
      </c>
      <c r="C20" s="15">
        <f>$N$13*ROUND(((100-3*$N$12)/100)*($B20/100)*$L$5/$N$13, 0)</f>
        <v>65</v>
      </c>
      <c r="D20" s="3">
        <f>$N$13*ROUND(((100-2*$N$12)/100)*($B20/100)*$L$5/$N$13, 0)</f>
        <v>67.5</v>
      </c>
      <c r="E20" s="3">
        <f>$N$13*ROUND(((100-$N$12)/100)*($B20/100)*$L$5/$N$13, 0)</f>
        <v>72.5</v>
      </c>
      <c r="F20" s="3">
        <f>$N$13*ROUND(($B20/100)*$L$5/$N$13, 0)</f>
        <v>75</v>
      </c>
      <c r="G20" s="3">
        <f>$N$13*ROUND(((100+0.5*$N$12)/100)*($B20/100)*$L$5/$N$13, 0)</f>
        <v>77.5</v>
      </c>
      <c r="H20" s="16">
        <f>$N$13*ROUND(((100+2*0.5*$N$12)/100)*($B20/100)*$L$5/$N$13, 0)</f>
        <v>80</v>
      </c>
      <c r="J20" s="3"/>
      <c r="K20" s="3"/>
      <c r="L20" s="3"/>
      <c r="M20" s="3"/>
      <c r="N20" s="3"/>
      <c r="O20" s="3"/>
    </row>
    <row r="21" spans="1:15" x14ac:dyDescent="0.2">
      <c r="A21" s="33" t="s">
        <v>22</v>
      </c>
      <c r="B21" s="18">
        <v>90</v>
      </c>
      <c r="C21" s="15">
        <f>$N$13*ROUND(((100-3*$N$12)/100)*($B21/100)*$L$5/$N$13, 0)</f>
        <v>72.5</v>
      </c>
      <c r="D21" s="3">
        <f>$N$13*ROUND(((100-2*$N$12)/100)*($B21/100)*$L$5/$N$13, 0)</f>
        <v>77.5</v>
      </c>
      <c r="E21" s="3">
        <f>$N$13*ROUND(((100-$N$12)/100)*($B21/100)*$L$5/$N$13, 0)</f>
        <v>80</v>
      </c>
      <c r="F21" s="3">
        <f>$N$13*ROUND(($B21/100)*$L$5/$N$13, 0)</f>
        <v>85</v>
      </c>
      <c r="G21" s="3">
        <f>$N$13*ROUND(((100+0.5*$N$12)/100)*($B21/100)*$L$5/$N$13, 0)</f>
        <v>87.5</v>
      </c>
      <c r="H21" s="16">
        <f>$N$13*ROUND(((100+2*0.5*$N$12)/100)*($B21/100)*$L$5/$N$13, 0)</f>
        <v>90</v>
      </c>
      <c r="J21" s="14"/>
      <c r="K21" s="14"/>
      <c r="L21" s="14"/>
      <c r="M21" s="14"/>
      <c r="N21" s="14"/>
      <c r="O21" s="14"/>
    </row>
    <row r="22" spans="1:15" x14ac:dyDescent="0.2">
      <c r="A22" s="33" t="s">
        <v>21</v>
      </c>
      <c r="B22" s="18">
        <v>95</v>
      </c>
      <c r="C22" s="15">
        <f>$N$13*ROUND(((100-3*$N$12)/100)*($B22/100)*$L$5/$N$13, 0)</f>
        <v>77.5</v>
      </c>
      <c r="D22" s="3">
        <f>$N$13*ROUND(((100-2*$N$12)/100)*($B22/100)*$L$5/$N$13, 0)</f>
        <v>80</v>
      </c>
      <c r="E22" s="3">
        <f>$N$13*ROUND(((100-$N$12)/100)*($B22/100)*$L$5/$N$13, 0)</f>
        <v>85</v>
      </c>
      <c r="F22" s="3">
        <f>$N$13*ROUND(($B22/100)*$L$5/$N$13, 0)</f>
        <v>90</v>
      </c>
      <c r="G22" s="3">
        <f>$N$13*ROUND(((100+0.5*$N$12)/100)*($B22/100)*$L$5/$N$13, 0)</f>
        <v>92.5</v>
      </c>
      <c r="H22" s="16">
        <f>$N$13*ROUND(((100+2*0.5*$N$12)/100)*($B22/100)*$L$5/$N$13, 0)</f>
        <v>95</v>
      </c>
      <c r="J22" s="3"/>
      <c r="K22" s="3"/>
      <c r="L22" s="3"/>
      <c r="M22" s="3"/>
      <c r="N22" s="3"/>
      <c r="O22" s="3"/>
    </row>
    <row r="23" spans="1:15" x14ac:dyDescent="0.2">
      <c r="A23" s="33" t="s">
        <v>22</v>
      </c>
      <c r="B23" s="18">
        <v>90</v>
      </c>
      <c r="C23" s="15">
        <f>$N$13*ROUND(((100-3*$N$12)/100)*($B23/100)*$L$5/$N$13, 0)</f>
        <v>72.5</v>
      </c>
      <c r="D23" s="3">
        <f>$N$13*ROUND(((100-2*$N$12)/100)*($B23/100)*$L$5/$N$13, 0)</f>
        <v>77.5</v>
      </c>
      <c r="E23" s="3">
        <f>$N$13*ROUND(((100-$N$12)/100)*($B23/100)*$L$5/$N$13, 0)</f>
        <v>80</v>
      </c>
      <c r="F23" s="3">
        <f>$N$13*ROUND(($B23/100)*$L$5/$N$13, 0)</f>
        <v>85</v>
      </c>
      <c r="G23" s="3">
        <f>$N$13*ROUND(((100+0.5*$N$12)/100)*($B23/100)*$L$5/$N$13, 0)</f>
        <v>87.5</v>
      </c>
      <c r="H23" s="16">
        <f>$N$13*ROUND(((100+2*0.5*$N$12)/100)*($B23/100)*$L$5/$N$13, 0)</f>
        <v>90</v>
      </c>
      <c r="J23" s="14"/>
      <c r="K23" s="14"/>
      <c r="L23" s="14"/>
      <c r="M23" s="14"/>
      <c r="N23" s="14"/>
      <c r="O23" s="14"/>
    </row>
    <row r="24" spans="1:15" x14ac:dyDescent="0.2">
      <c r="A24" s="33" t="s">
        <v>37</v>
      </c>
      <c r="B24" s="18">
        <v>85</v>
      </c>
      <c r="C24" s="15">
        <f>$N$13*ROUND(((100-3*$N$12)/100)*($B24/100)*$L$5/$N$13, 0)</f>
        <v>67.5</v>
      </c>
      <c r="D24" s="3">
        <f>$N$13*ROUND(((100-2*$N$12)/100)*($B24/100)*$L$5/$N$13, 0)</f>
        <v>72.5</v>
      </c>
      <c r="E24" s="3">
        <f>$N$13*ROUND(((100-$N$12)/100)*($B24/100)*$L$5/$N$13, 0)</f>
        <v>77.5</v>
      </c>
      <c r="F24" s="3">
        <f>$N$13*ROUND(($B24/100)*$L$5/$N$13, 0)</f>
        <v>80</v>
      </c>
      <c r="G24" s="3">
        <f>$N$13*ROUND(((100+0.5*$N$12)/100)*($B24/100)*$L$5/$N$13, 0)</f>
        <v>82.5</v>
      </c>
      <c r="H24" s="16">
        <f>$N$13*ROUND(((100+2*0.5*$N$12)/100)*($B24/100)*$L$5/$N$13, 0)</f>
        <v>85</v>
      </c>
      <c r="J24" s="3"/>
      <c r="K24" s="3"/>
      <c r="L24" s="3"/>
      <c r="M24" s="3"/>
      <c r="N24" s="3"/>
      <c r="O24" s="3"/>
    </row>
    <row r="25" spans="1:15" x14ac:dyDescent="0.2">
      <c r="A25" s="34" t="s">
        <v>23</v>
      </c>
      <c r="B25" s="26">
        <v>80</v>
      </c>
      <c r="C25" s="19">
        <f>$N$13*ROUND(((100-3*$N$12)/100)*($B25/100)*$L$5/$N$13, 0)</f>
        <v>65</v>
      </c>
      <c r="D25" s="20">
        <f>$N$13*ROUND(((100-2*$N$12)/100)*($B25/100)*$L$5/$N$13, 0)</f>
        <v>67.5</v>
      </c>
      <c r="E25" s="20">
        <f>$N$13*ROUND(((100-$N$12)/100)*($B25/100)*$L$5/$N$13, 0)</f>
        <v>72.5</v>
      </c>
      <c r="F25" s="20">
        <f>$N$13*ROUND(($B25/100)*$L$5/$N$13, 0)</f>
        <v>75</v>
      </c>
      <c r="G25" s="20">
        <f>$N$13*ROUND(((100+0.5*$N$12)/100)*($B25/100)*$L$5/$N$13, 0)</f>
        <v>77.5</v>
      </c>
      <c r="H25" s="21">
        <f>$N$13*ROUND(((100+2*0.5*$N$12)/100)*($B25/100)*$L$5/$N$13, 0)</f>
        <v>80</v>
      </c>
      <c r="J25" s="14"/>
      <c r="K25" s="14"/>
      <c r="L25" s="14"/>
      <c r="M25" s="14"/>
      <c r="N25" s="14"/>
      <c r="O25" s="14"/>
    </row>
    <row r="26" spans="1:15" x14ac:dyDescent="0.2">
      <c r="A26" s="15"/>
      <c r="B26" s="3"/>
      <c r="C26" s="3"/>
      <c r="D26" s="3"/>
      <c r="E26" s="3"/>
      <c r="F26" s="3"/>
      <c r="G26" s="3"/>
      <c r="H26" s="6"/>
      <c r="J26" s="3"/>
      <c r="K26" s="3"/>
      <c r="L26" s="3"/>
      <c r="M26" s="3"/>
      <c r="N26" s="3"/>
      <c r="O26" s="3"/>
    </row>
    <row r="27" spans="1:15" x14ac:dyDescent="0.2">
      <c r="A27" s="35" t="s">
        <v>0</v>
      </c>
      <c r="B27" s="3"/>
      <c r="C27" s="3"/>
      <c r="D27" s="3"/>
      <c r="E27" s="3"/>
      <c r="F27" s="3"/>
      <c r="G27" s="3"/>
      <c r="H27" s="16"/>
      <c r="I27" s="3"/>
      <c r="J27" s="14"/>
      <c r="K27" s="14"/>
      <c r="L27" s="14"/>
      <c r="M27" s="14"/>
      <c r="N27" s="14"/>
      <c r="O27" s="14"/>
    </row>
    <row r="28" spans="1:15" x14ac:dyDescent="0.2">
      <c r="A28" s="31" t="s">
        <v>35</v>
      </c>
      <c r="B28" s="32" t="s">
        <v>36</v>
      </c>
      <c r="C28" s="10" t="s">
        <v>25</v>
      </c>
      <c r="D28" s="14" t="s">
        <v>26</v>
      </c>
      <c r="E28" s="14" t="s">
        <v>27</v>
      </c>
      <c r="F28" s="14" t="s">
        <v>28</v>
      </c>
      <c r="G28" s="14" t="s">
        <v>29</v>
      </c>
      <c r="H28" s="11" t="s">
        <v>30</v>
      </c>
      <c r="I28" s="3"/>
      <c r="J28" s="3"/>
      <c r="K28" s="3"/>
      <c r="L28" s="3"/>
      <c r="M28" s="3"/>
      <c r="N28" s="3"/>
      <c r="O28" s="3"/>
    </row>
    <row r="29" spans="1:15" x14ac:dyDescent="0.2">
      <c r="A29" s="36" t="s">
        <v>32</v>
      </c>
      <c r="B29" s="37">
        <v>50</v>
      </c>
      <c r="C29" s="9">
        <f>$N$13*ROUND(((100-3*$N$12)/100)*($B29/100)*$L$6/$N$13, 0)</f>
        <v>47.5</v>
      </c>
      <c r="D29" s="5">
        <f>$N$13*ROUND(((100-2*$N$12)/100)*($B29/100)*$L$6/$N$13, 0)</f>
        <v>50</v>
      </c>
      <c r="E29" s="5">
        <f>$N$13*ROUND(((100-$N$12)/100)*($B29/100)*$L$6/$N$13, 0)</f>
        <v>52.5</v>
      </c>
      <c r="F29" s="5">
        <f>$N$13*ROUND(($B29/100)*$L$6/$N$13, 0)</f>
        <v>55</v>
      </c>
      <c r="G29" s="5">
        <f>$N$13*ROUND(((100+0.5*$N$12)/100)*($B29/100)*$L$6/$N$13, 0)</f>
        <v>57.5</v>
      </c>
      <c r="H29" s="6">
        <f>$N$13*ROUND(((100+2*0.5*$N$12)/100)*($B29/100)*$L$6/$N$13, 0)</f>
        <v>57.5</v>
      </c>
      <c r="J29" s="14"/>
      <c r="K29" s="14"/>
      <c r="L29" s="14"/>
      <c r="M29" s="14"/>
      <c r="N29" s="14"/>
      <c r="O29" s="14"/>
    </row>
    <row r="30" spans="1:15" x14ac:dyDescent="0.2">
      <c r="A30" s="33" t="s">
        <v>24</v>
      </c>
      <c r="B30" s="18">
        <v>75</v>
      </c>
      <c r="C30" s="15">
        <f>$N$13*ROUND(((100-3*$N$12)/100)*($B30/100)*$L$6/$N$13, 0)</f>
        <v>70</v>
      </c>
      <c r="D30" s="3">
        <f>$N$13*ROUND(((100-2*$N$12)/100)*($B30/100)*$L$6/$N$13, 0)</f>
        <v>75</v>
      </c>
      <c r="E30" s="3">
        <f>$N$13*ROUND(((100-$N$12)/100)*($B30/100)*$L$6/$N$13, 0)</f>
        <v>77.5</v>
      </c>
      <c r="F30" s="3">
        <f>$N$13*ROUND(($B30/100)*$L$6/$N$13, 0)</f>
        <v>82.5</v>
      </c>
      <c r="G30" s="3">
        <f>$N$13*ROUND(((100+0.5*$N$12)/100)*($B30/100)*$L$6/$N$13, 0)</f>
        <v>85</v>
      </c>
      <c r="H30" s="16">
        <f>$N$13*ROUND(((100+2*0.5*$N$12)/100)*($B30/100)*$L$6/$N$13, 0)</f>
        <v>87.5</v>
      </c>
      <c r="J30" s="3"/>
      <c r="K30" s="3"/>
      <c r="L30" s="3"/>
      <c r="M30" s="38"/>
      <c r="N30" s="3"/>
      <c r="O30" s="3"/>
    </row>
    <row r="31" spans="1:15" x14ac:dyDescent="0.2">
      <c r="A31" s="33" t="s">
        <v>33</v>
      </c>
      <c r="B31" s="18">
        <v>90</v>
      </c>
      <c r="C31" s="15">
        <f>$N$13*ROUND(((100-3*$N$12)/100)*($B31/100)*$L$6/$N$13, 0)</f>
        <v>85</v>
      </c>
      <c r="D31" s="3">
        <f>$N$13*ROUND(((100-2*$N$12)/100)*($B31/100)*$L$6/$N$13, 0)</f>
        <v>90</v>
      </c>
      <c r="E31" s="3">
        <f>$N$13*ROUND(((100-$N$12)/100)*($B31/100)*$L$6/$N$13, 0)</f>
        <v>95</v>
      </c>
      <c r="F31" s="3">
        <f>$N$13*ROUND(($B31/100)*$L$6/$N$13, 0)</f>
        <v>100</v>
      </c>
      <c r="G31" s="3">
        <f>$N$13*ROUND(((100+0.5*$N$12)/100)*($B31/100)*$L$6/$N$13, 0)</f>
        <v>102.5</v>
      </c>
      <c r="H31" s="16">
        <f>$N$13*ROUND(((100+2*0.5*$N$12)/100)*($B31/100)*$L$6/$N$13, 0)</f>
        <v>105</v>
      </c>
      <c r="J31" s="14"/>
      <c r="K31" s="14"/>
      <c r="L31" s="14"/>
      <c r="M31" s="14"/>
      <c r="N31" s="14"/>
      <c r="O31" s="14"/>
    </row>
    <row r="32" spans="1:15" x14ac:dyDescent="0.2">
      <c r="A32" s="34" t="s">
        <v>20</v>
      </c>
      <c r="B32" s="26">
        <v>80</v>
      </c>
      <c r="C32" s="19">
        <f>$N$13*ROUND(((100-3*$N$12)/100)*($B32/100)*$L$6/$N$13, 0)</f>
        <v>75</v>
      </c>
      <c r="D32" s="20">
        <f>$N$13*ROUND(((100-2*$N$12)/100)*($B32/100)*$L$6/$N$13, 0)</f>
        <v>80</v>
      </c>
      <c r="E32" s="20">
        <f>$N$13*ROUND(((100-$N$12)/100)*($B32/100)*$L$6/$N$13, 0)</f>
        <v>82.5</v>
      </c>
      <c r="F32" s="20">
        <f>$N$13*ROUND(($B32/100)*$L$6/$N$13, 0)</f>
        <v>87.5</v>
      </c>
      <c r="G32" s="20">
        <f>$N$13*ROUND(((100+0.5*$N$12)/100)*($B32/100)*$L$6/$N$13, 0)</f>
        <v>90</v>
      </c>
      <c r="H32" s="21">
        <f>$N$13*ROUND(((100+2*0.5*$N$12)/100)*($B32/100)*$L$6/$N$13, 0)</f>
        <v>92.5</v>
      </c>
      <c r="J32" s="3"/>
      <c r="K32" s="3"/>
      <c r="L32" s="3"/>
      <c r="M32" s="3"/>
      <c r="N32" s="3"/>
      <c r="O32" s="3"/>
    </row>
    <row r="33" spans="1:15" x14ac:dyDescent="0.2">
      <c r="A33" s="15"/>
      <c r="B33" s="3"/>
      <c r="C33" s="3"/>
      <c r="D33" s="3"/>
      <c r="E33" s="3"/>
      <c r="F33" s="3"/>
      <c r="G33" s="3"/>
      <c r="H33" s="6"/>
      <c r="I33" s="3"/>
      <c r="J33" s="14"/>
      <c r="K33" s="14"/>
      <c r="L33" s="14"/>
      <c r="M33" s="14"/>
      <c r="N33" s="14"/>
      <c r="O33" s="14"/>
    </row>
    <row r="34" spans="1:15" x14ac:dyDescent="0.2">
      <c r="A34" s="35" t="s">
        <v>46</v>
      </c>
      <c r="B34" s="3"/>
      <c r="C34" s="3"/>
      <c r="D34" s="3"/>
      <c r="E34" s="3"/>
      <c r="F34" s="3"/>
      <c r="G34" s="3"/>
      <c r="H34" s="16"/>
      <c r="I34" s="3"/>
      <c r="J34" s="3"/>
      <c r="K34" s="3"/>
      <c r="L34" s="3"/>
      <c r="M34" s="3"/>
      <c r="N34" s="3"/>
      <c r="O34" s="3"/>
    </row>
    <row r="35" spans="1:15" x14ac:dyDescent="0.2">
      <c r="A35" s="31" t="s">
        <v>35</v>
      </c>
      <c r="B35" s="32" t="s">
        <v>36</v>
      </c>
      <c r="C35" s="10" t="s">
        <v>25</v>
      </c>
      <c r="D35" s="14" t="s">
        <v>26</v>
      </c>
      <c r="E35" s="14" t="s">
        <v>27</v>
      </c>
      <c r="F35" s="14" t="s">
        <v>28</v>
      </c>
      <c r="G35" s="14" t="s">
        <v>29</v>
      </c>
      <c r="H35" s="11" t="s">
        <v>30</v>
      </c>
      <c r="J35" s="14"/>
      <c r="K35" s="14"/>
      <c r="L35" s="14"/>
      <c r="M35" s="14"/>
      <c r="N35" s="14"/>
      <c r="O35" s="14"/>
    </row>
    <row r="36" spans="1:15" x14ac:dyDescent="0.2">
      <c r="A36" s="36" t="s">
        <v>32</v>
      </c>
      <c r="B36" s="37">
        <v>50</v>
      </c>
      <c r="C36" s="9">
        <f>$N$13*ROUND(((100-3*$N$12)/100)*($B36/100)*$L$9/$N$13, 0)</f>
        <v>42.5</v>
      </c>
      <c r="D36" s="5">
        <f>$N$13*ROUND(((100-2*$N$12)/100)*($B36/100)*$L$9/$N$13, 0)</f>
        <v>45</v>
      </c>
      <c r="E36" s="5">
        <f>$N$13*ROUND(((100-$N$12)/100)*($B36/100)*$L$6/$N$13, 0)</f>
        <v>52.5</v>
      </c>
      <c r="F36" s="5">
        <f>$N$13*ROUND(($B36/100)*$L$9/$N$13, 0)</f>
        <v>50</v>
      </c>
      <c r="G36" s="5">
        <f>$N$13*ROUND(((100+0.5*$N$12)/100)*($B36/100)*$L$9/$N$13, 0)</f>
        <v>52.5</v>
      </c>
      <c r="H36" s="6">
        <f>$N$13*ROUND(((100+2*0.5*$N$12)/100)*($B36/100)*$L$9/$N$13, 0)</f>
        <v>52.5</v>
      </c>
      <c r="J36" s="3"/>
      <c r="K36" s="3"/>
      <c r="L36" s="3"/>
      <c r="M36" s="3"/>
      <c r="N36" s="3"/>
      <c r="O36" s="3"/>
    </row>
    <row r="37" spans="1:15" x14ac:dyDescent="0.2">
      <c r="A37" s="33" t="s">
        <v>24</v>
      </c>
      <c r="B37" s="18">
        <v>70</v>
      </c>
      <c r="C37" s="15">
        <f>$N$13*ROUND(((100-3*$N$12)/100)*($B37/100)*$L$9/$N$13, 0)</f>
        <v>60</v>
      </c>
      <c r="D37" s="3">
        <f>$N$13*ROUND(((100-2*$N$12)/100)*($B37/100)*$L$9/$N$13, 0)</f>
        <v>62.5</v>
      </c>
      <c r="E37" s="3">
        <f>$N$13*ROUND(((100-$N$12)/100)*($B37/100)*$L$6/$N$13, 0)</f>
        <v>72.5</v>
      </c>
      <c r="F37" s="3">
        <f>$N$13*ROUND(($B37/100)*$L$9/$N$13, 0)</f>
        <v>70</v>
      </c>
      <c r="G37" s="3">
        <f>$N$13*ROUND(((100+0.5*$N$12)/100)*($B37/100)*$L$9/$N$13, 0)</f>
        <v>72.5</v>
      </c>
      <c r="H37" s="16">
        <f>$N$13*ROUND(((100+2*0.5*$N$12)/100)*($B37/100)*$L$9/$N$13, 0)</f>
        <v>72.5</v>
      </c>
      <c r="J37" s="14"/>
      <c r="K37" s="14"/>
      <c r="L37" s="14"/>
      <c r="M37" s="14"/>
      <c r="N37" s="14"/>
      <c r="O37" s="14"/>
    </row>
    <row r="38" spans="1:15" x14ac:dyDescent="0.2">
      <c r="A38" s="34" t="s">
        <v>33</v>
      </c>
      <c r="B38" s="26">
        <v>90</v>
      </c>
      <c r="C38" s="19">
        <f>$N$13*ROUND(((100-3*$N$12)/100)*($B38/100)*$L$9/$N$13, 0)</f>
        <v>77.5</v>
      </c>
      <c r="D38" s="20">
        <f>$N$13*ROUND(((100-2*$N$12)/100)*($B38/100)*$L$9/$N$13, 0)</f>
        <v>80</v>
      </c>
      <c r="E38" s="20">
        <f>$N$13*ROUND(((100-$N$12)/100)*($B38/100)*$L$6/$N$13, 0)</f>
        <v>95</v>
      </c>
      <c r="F38" s="20">
        <f>$N$13*ROUND(($B38/100)*$L$9/$N$13, 0)</f>
        <v>90</v>
      </c>
      <c r="G38" s="20">
        <f>$N$13*ROUND(((100+0.5*$N$12)/100)*($B38/100)*$L$9/$N$13, 0)</f>
        <v>92.5</v>
      </c>
      <c r="H38" s="21">
        <f>$N$13*ROUND(((100+2*0.5*$N$12)/100)*($B38/100)*$L$9/$N$13, 0)</f>
        <v>95</v>
      </c>
      <c r="J38" s="14"/>
      <c r="K38" s="14"/>
      <c r="L38" s="14"/>
      <c r="M38" s="14"/>
      <c r="N38" s="14"/>
      <c r="O38" s="14"/>
    </row>
    <row r="39" spans="1:15" x14ac:dyDescent="0.2">
      <c r="J39" s="3"/>
      <c r="K39" s="3"/>
      <c r="L39" s="3"/>
      <c r="M39" s="3"/>
      <c r="N39" s="3"/>
      <c r="O39" s="3"/>
    </row>
    <row r="40" spans="1:15" x14ac:dyDescent="0.2">
      <c r="J40" s="5"/>
      <c r="K40" s="5"/>
      <c r="L40" s="5"/>
      <c r="M40" s="5"/>
      <c r="N40" s="5"/>
      <c r="O40" s="5"/>
    </row>
    <row r="41" spans="1:15" ht="15.75" x14ac:dyDescent="0.25">
      <c r="A41" s="39" t="s">
        <v>4</v>
      </c>
      <c r="B41" s="5"/>
      <c r="C41" s="5"/>
      <c r="D41" s="5"/>
      <c r="E41" s="40"/>
      <c r="F41" s="5"/>
      <c r="G41" s="5"/>
      <c r="H41" s="6"/>
      <c r="J41" s="14"/>
      <c r="K41" s="14"/>
      <c r="L41" s="14"/>
      <c r="M41" s="14"/>
      <c r="N41" s="14"/>
      <c r="O41" s="14"/>
    </row>
    <row r="42" spans="1:15" x14ac:dyDescent="0.2">
      <c r="A42" s="41" t="s">
        <v>1</v>
      </c>
      <c r="B42" s="3"/>
      <c r="C42" s="3"/>
      <c r="D42" s="3"/>
      <c r="E42" s="3"/>
      <c r="F42" s="3"/>
      <c r="G42" s="3"/>
      <c r="H42" s="16"/>
      <c r="J42" s="3"/>
      <c r="K42" s="3"/>
      <c r="L42" s="3"/>
      <c r="M42" s="3"/>
      <c r="N42" s="3"/>
      <c r="O42" s="3"/>
    </row>
    <row r="43" spans="1:15" x14ac:dyDescent="0.2">
      <c r="A43" s="31" t="s">
        <v>35</v>
      </c>
      <c r="B43" s="32" t="s">
        <v>36</v>
      </c>
      <c r="C43" s="9" t="s">
        <v>25</v>
      </c>
      <c r="D43" s="5" t="s">
        <v>26</v>
      </c>
      <c r="E43" s="5" t="s">
        <v>27</v>
      </c>
      <c r="F43" s="5" t="s">
        <v>28</v>
      </c>
      <c r="G43" s="5" t="s">
        <v>29</v>
      </c>
      <c r="H43" s="6" t="s">
        <v>30</v>
      </c>
      <c r="J43" s="14"/>
      <c r="K43" s="14"/>
      <c r="L43" s="14"/>
      <c r="M43" s="14"/>
      <c r="N43" s="14"/>
      <c r="O43" s="14"/>
    </row>
    <row r="44" spans="1:15" x14ac:dyDescent="0.2">
      <c r="A44" s="42" t="s">
        <v>32</v>
      </c>
      <c r="B44" s="9">
        <v>50</v>
      </c>
      <c r="C44" s="9">
        <f>$N$13*ROUND(((100-3*$N$12)/100)*($B44/100)*$L$7/$N$13, 0)</f>
        <v>55</v>
      </c>
      <c r="D44" s="5">
        <f>$N$13*ROUND(((100-2*$N$12)/100)*($B44/100)*$L$7/$N$13, 0)</f>
        <v>57.5</v>
      </c>
      <c r="E44" s="5">
        <f>$N$13*ROUND(((100-$N$12)/100)*($B44/100)*$L$7/$N$13, 0)</f>
        <v>62.5</v>
      </c>
      <c r="F44" s="5">
        <f>$N$13*ROUND(($B44/100)*$L$7/$N$13, 0)</f>
        <v>65</v>
      </c>
      <c r="G44" s="5">
        <f>$N$13*ROUND(((100+0.5*$N$12)/100)*($B44/100)*$L$7/$N$13, 0)</f>
        <v>67.5</v>
      </c>
      <c r="H44" s="6">
        <f>$N$13*ROUND(((100+2*0.5*$N$12)/100)*($B44/100)*$L$7/$N$13, 0)</f>
        <v>67.5</v>
      </c>
      <c r="J44" s="3"/>
      <c r="K44" s="3"/>
      <c r="L44" s="3"/>
      <c r="M44" s="3"/>
      <c r="N44" s="3"/>
      <c r="O44" s="3"/>
    </row>
    <row r="45" spans="1:15" x14ac:dyDescent="0.2">
      <c r="A45" s="43" t="s">
        <v>24</v>
      </c>
      <c r="B45" s="15">
        <v>70</v>
      </c>
      <c r="C45" s="15">
        <f>$N$13*ROUND(((100-3*$N$12)/100)*($B45/100)*$L$7/$N$13, 0)</f>
        <v>77.5</v>
      </c>
      <c r="D45" s="3">
        <f>$N$13*ROUND(((100-2*$N$12)/100)*($B45/100)*$L$7/$N$13, 0)</f>
        <v>82.5</v>
      </c>
      <c r="E45" s="3">
        <f>$N$13*ROUND(((100-$N$12)/100)*($B45/100)*$L$7/$N$13, 0)</f>
        <v>87.5</v>
      </c>
      <c r="F45" s="3">
        <f>$N$13*ROUND(($B45/100)*$L$7/$N$13, 0)</f>
        <v>90</v>
      </c>
      <c r="G45" s="3">
        <f>$N$13*ROUND(((100+0.5*$N$12)/100)*($B45/100)*$L$7/$N$13, 0)</f>
        <v>92.5</v>
      </c>
      <c r="H45" s="16">
        <f>$N$13*ROUND(((100+2*0.5*$N$12)/100)*($B45/100)*$L$7/$N$13, 0)</f>
        <v>95</v>
      </c>
      <c r="J45" s="14"/>
      <c r="K45" s="14"/>
      <c r="L45" s="14"/>
      <c r="M45" s="14"/>
      <c r="N45" s="14"/>
      <c r="O45" s="14"/>
    </row>
    <row r="46" spans="1:15" x14ac:dyDescent="0.2">
      <c r="A46" s="44" t="s">
        <v>33</v>
      </c>
      <c r="B46" s="19">
        <v>90</v>
      </c>
      <c r="C46" s="19">
        <f>$N$13*ROUND(((100-3*$N$12)/100)*($B46/100)*$L$7/$N$13, 0)</f>
        <v>100</v>
      </c>
      <c r="D46" s="20">
        <f>$N$13*ROUND(((100-2*$N$12)/100)*($B46/100)*$L$7/$N$13, 0)</f>
        <v>105</v>
      </c>
      <c r="E46" s="20">
        <f>$N$13*ROUND(((100-$N$12)/100)*($B46/100)*$L$7/$N$13, 0)</f>
        <v>110</v>
      </c>
      <c r="F46" s="20">
        <f>$N$13*ROUND(($B46/100)*$L$7/$N$13, 0)</f>
        <v>117.5</v>
      </c>
      <c r="G46" s="20">
        <f>$N$13*ROUND(((100+0.5*$N$12)/100)*($B46/100)*$L$7/$N$13, 0)</f>
        <v>120</v>
      </c>
      <c r="H46" s="21">
        <f>$N$13*ROUND(((100+2*0.5*$N$12)/100)*($B46/100)*$L$7/$N$13, 0)</f>
        <v>122.5</v>
      </c>
      <c r="J46" s="3"/>
      <c r="K46" s="3"/>
      <c r="L46" s="3"/>
      <c r="M46" s="3"/>
      <c r="N46" s="3"/>
      <c r="O46" s="3"/>
    </row>
    <row r="47" spans="1:15" x14ac:dyDescent="0.2">
      <c r="A47" s="15"/>
      <c r="B47" s="3"/>
      <c r="C47" s="3"/>
      <c r="D47" s="3"/>
      <c r="E47" s="3"/>
      <c r="F47" s="3"/>
      <c r="G47" s="3"/>
      <c r="H47" s="16"/>
      <c r="J47" s="14"/>
      <c r="K47" s="14"/>
      <c r="L47" s="14"/>
      <c r="M47" s="14"/>
      <c r="N47" s="14"/>
      <c r="O47" s="14"/>
    </row>
    <row r="48" spans="1:15" x14ac:dyDescent="0.2">
      <c r="A48" s="41" t="s">
        <v>3</v>
      </c>
      <c r="B48" s="3"/>
      <c r="C48" s="3"/>
      <c r="D48" s="3"/>
      <c r="E48" s="3"/>
      <c r="F48" s="3"/>
      <c r="G48" s="3"/>
      <c r="H48" s="16"/>
      <c r="J48" s="3"/>
      <c r="K48" s="3"/>
      <c r="L48" s="3"/>
      <c r="M48" s="3"/>
      <c r="N48" s="3"/>
      <c r="O48" s="3"/>
    </row>
    <row r="49" spans="1:15" x14ac:dyDescent="0.2">
      <c r="A49" s="31" t="s">
        <v>35</v>
      </c>
      <c r="B49" s="32" t="s">
        <v>36</v>
      </c>
      <c r="C49" s="10" t="s">
        <v>25</v>
      </c>
      <c r="D49" s="14" t="s">
        <v>26</v>
      </c>
      <c r="E49" s="14" t="s">
        <v>27</v>
      </c>
      <c r="F49" s="14" t="s">
        <v>28</v>
      </c>
      <c r="G49" s="14" t="s">
        <v>29</v>
      </c>
      <c r="H49" s="11" t="s">
        <v>30</v>
      </c>
      <c r="J49" s="14"/>
      <c r="K49" s="14"/>
      <c r="L49" s="14"/>
      <c r="M49" s="14"/>
      <c r="N49" s="14"/>
      <c r="O49" s="14"/>
    </row>
    <row r="50" spans="1:15" x14ac:dyDescent="0.2">
      <c r="A50" s="43" t="s">
        <v>24</v>
      </c>
      <c r="B50" s="18">
        <v>60</v>
      </c>
      <c r="C50" s="3">
        <f>$N$13*ROUND(((100-3*$N$12)/100)*($B50/100)*$L$8/$N$13, 0)</f>
        <v>37.5</v>
      </c>
      <c r="D50" s="3">
        <f>$N$13*ROUND(((100-2*$N$12)/100)*($B50/100)*$L$8/$N$13, 0)</f>
        <v>40</v>
      </c>
      <c r="E50" s="3">
        <f>$N$13*ROUND(((100-$N$12)/100)*($B50/100)*$L$8/$N$13, 0)</f>
        <v>42.5</v>
      </c>
      <c r="F50" s="3">
        <f>$N$13*ROUND(($B50/100)*$L$8/$N$13, 0)</f>
        <v>45</v>
      </c>
      <c r="G50" s="3">
        <f>$N$13*ROUND(((100+0.5*$N$12)/100)*($B50/100)*$L$8/$N$13, 0)</f>
        <v>45</v>
      </c>
      <c r="H50" s="16">
        <f>$N$13*ROUND(((100+2*0.5*$N$12)/100)*($B50/100)*$L$8/$N$13, 0)</f>
        <v>47.5</v>
      </c>
      <c r="J50" s="3"/>
      <c r="K50" s="3"/>
      <c r="L50" s="3"/>
      <c r="M50" s="3"/>
      <c r="N50" s="3"/>
      <c r="O50" s="3"/>
    </row>
    <row r="51" spans="1:15" x14ac:dyDescent="0.2">
      <c r="A51" s="43" t="s">
        <v>52</v>
      </c>
      <c r="B51" s="18">
        <v>80</v>
      </c>
      <c r="C51" s="3">
        <f>$N$13*ROUND(((100-3*$N$12)/100)*($B51/100)*$L$8/$N$13, 0)</f>
        <v>50</v>
      </c>
      <c r="D51" s="3">
        <f>$N$13*ROUND(((100-2*$N$12)/100)*($B51/100)*$L$8/$N$13, 0)</f>
        <v>55</v>
      </c>
      <c r="E51" s="3">
        <f>$N$13*ROUND(((100-$N$12)/100)*($B51/100)*$L$8/$N$13, 0)</f>
        <v>57.5</v>
      </c>
      <c r="F51" s="3">
        <f>$N$13*ROUND(($B51/100)*$L$8/$N$13, 0)</f>
        <v>60</v>
      </c>
      <c r="G51" s="3">
        <f>$N$13*ROUND(((100+0.5*$N$12)/100)*($B51/100)*$L$8/$N$13, 0)</f>
        <v>62.5</v>
      </c>
      <c r="H51" s="16">
        <f>$N$13*ROUND(((100+2*0.5*$N$12)/100)*($B51/100)*$L$8/$N$13, 0)</f>
        <v>62.5</v>
      </c>
      <c r="J51" s="14"/>
      <c r="K51" s="14"/>
      <c r="L51" s="14"/>
      <c r="M51" s="14"/>
      <c r="N51" s="14"/>
      <c r="O51" s="14"/>
    </row>
    <row r="52" spans="1:15" x14ac:dyDescent="0.2">
      <c r="A52" s="43" t="s">
        <v>21</v>
      </c>
      <c r="B52" s="18">
        <v>95</v>
      </c>
      <c r="C52" s="3">
        <f>$N$13*ROUND(((100-3*$N$12)/100)*($B52/100)*$L$8/$N$13, 0)</f>
        <v>60</v>
      </c>
      <c r="D52" s="3">
        <f>$N$13*ROUND(((100-2*$N$12)/100)*($B52/100)*$L$8/$N$13, 0)</f>
        <v>65</v>
      </c>
      <c r="E52" s="3">
        <f>$N$13*ROUND(((100-$N$12)/100)*($B52/100)*$L$8/$N$13, 0)</f>
        <v>67.5</v>
      </c>
      <c r="F52" s="3">
        <f>$N$13*ROUND(($B52/100)*$L$8/$N$13, 0)</f>
        <v>72.5</v>
      </c>
      <c r="G52" s="3">
        <f>$N$13*ROUND(((100+0.5*$N$12)/100)*($B52/100)*$L$8/$N$13, 0)</f>
        <v>72.5</v>
      </c>
      <c r="H52" s="16">
        <f>$N$13*ROUND(((100+2*0.5*$N$12)/100)*($B52/100)*$L$8/$N$13, 0)</f>
        <v>75</v>
      </c>
      <c r="J52" s="3"/>
      <c r="K52" s="3"/>
      <c r="L52" s="3"/>
      <c r="M52" s="3"/>
      <c r="N52" s="3"/>
      <c r="O52" s="3"/>
    </row>
    <row r="53" spans="1:15" x14ac:dyDescent="0.2">
      <c r="A53" s="44" t="s">
        <v>40</v>
      </c>
      <c r="B53" s="26">
        <v>100</v>
      </c>
      <c r="C53" s="20">
        <f>$N$13*ROUND(((100-3*$N$12)/100)*($B53/100)*$L$8/$N$13, 0)</f>
        <v>65</v>
      </c>
      <c r="D53" s="20">
        <f>$N$13*ROUND(((100-2*$N$12)/100)*($B53/100)*$L$8/$N$13, 0)</f>
        <v>67.5</v>
      </c>
      <c r="E53" s="20">
        <f>$N$13*ROUND(((100-$N$12)/100)*($B53/100)*$L$8/$N$13, 0)</f>
        <v>72.5</v>
      </c>
      <c r="F53" s="20">
        <f>$N$13*ROUND(($B53/100)*$L$8/$N$13, 0)</f>
        <v>75</v>
      </c>
      <c r="G53" s="20">
        <f>$N$13*ROUND(((100+0.5*$N$12)/100)*($B53/100)*$L$8/$N$13, 0)</f>
        <v>77.5</v>
      </c>
      <c r="H53" s="21">
        <f>$N$13*ROUND(((100+2*0.5*$N$12)/100)*($B53/100)*$L$8/$N$13, 0)</f>
        <v>80</v>
      </c>
      <c r="J53" s="14"/>
      <c r="K53" s="14"/>
      <c r="L53" s="14"/>
      <c r="M53" s="14"/>
      <c r="N53" s="14"/>
      <c r="O53" s="14"/>
    </row>
    <row r="54" spans="1:15" x14ac:dyDescent="0.2">
      <c r="A54" s="15"/>
      <c r="B54" s="3"/>
      <c r="C54" s="3"/>
      <c r="D54" s="3"/>
      <c r="E54" s="3"/>
      <c r="F54" s="3"/>
      <c r="G54" s="3"/>
      <c r="H54" s="6"/>
      <c r="J54" s="3"/>
      <c r="K54" s="3"/>
      <c r="L54" s="3"/>
      <c r="M54" s="3"/>
      <c r="N54" s="3"/>
      <c r="O54" s="3"/>
    </row>
    <row r="55" spans="1:15" x14ac:dyDescent="0.2">
      <c r="A55" s="41" t="s">
        <v>2</v>
      </c>
      <c r="B55" s="3"/>
      <c r="C55" s="3"/>
      <c r="D55" s="3"/>
      <c r="E55" s="3"/>
      <c r="F55" s="3"/>
      <c r="G55" s="3"/>
      <c r="H55" s="16"/>
      <c r="J55" s="14"/>
      <c r="K55" s="14"/>
      <c r="L55" s="14"/>
      <c r="M55" s="14"/>
      <c r="N55" s="14"/>
      <c r="O55" s="14"/>
    </row>
    <row r="56" spans="1:15" x14ac:dyDescent="0.2">
      <c r="A56" s="31" t="s">
        <v>35</v>
      </c>
      <c r="B56" s="32" t="s">
        <v>36</v>
      </c>
      <c r="C56" s="9" t="s">
        <v>25</v>
      </c>
      <c r="D56" s="5" t="s">
        <v>26</v>
      </c>
      <c r="E56" s="5" t="s">
        <v>27</v>
      </c>
      <c r="F56" s="5" t="s">
        <v>28</v>
      </c>
      <c r="G56" s="5" t="s">
        <v>29</v>
      </c>
      <c r="H56" s="6" t="s">
        <v>30</v>
      </c>
      <c r="J56" s="3"/>
      <c r="K56" s="3"/>
      <c r="L56" s="3"/>
      <c r="M56" s="3"/>
      <c r="N56" s="3"/>
      <c r="O56" s="3"/>
    </row>
    <row r="57" spans="1:15" x14ac:dyDescent="0.2">
      <c r="A57" s="42" t="s">
        <v>19</v>
      </c>
      <c r="B57" s="9">
        <v>60</v>
      </c>
      <c r="C57" s="9">
        <f>$N$13*ROUND(((100-3*$N$12)/100)*($B57/100)*$L$5/$N$13, 0)</f>
        <v>47.5</v>
      </c>
      <c r="D57" s="5">
        <f>$N$13*ROUND(((100-2*$N$12)/100)*($B57/100)*$L$5/$N$13, 0)</f>
        <v>52.5</v>
      </c>
      <c r="E57" s="5">
        <f>$N$13*ROUND(((100-$N$12)/100)*($B57/100)*$L$5/$N$13, 0)</f>
        <v>55</v>
      </c>
      <c r="F57" s="5">
        <f>$N$13*ROUND(($B57/100)*$L$5/$N$13, 0)</f>
        <v>57.5</v>
      </c>
      <c r="G57" s="5">
        <f>$N$13*ROUND(((100+0.5*$N$12)/100)*($B57/100)*$L$5/$N$13, 0)</f>
        <v>57.5</v>
      </c>
      <c r="H57" s="6">
        <f>$N$13*ROUND(((100+2*0.5*$N$12)/100)*($B57/100)*$L$5/$N$13, 0)</f>
        <v>60</v>
      </c>
      <c r="J57" s="14"/>
      <c r="K57" s="14"/>
      <c r="L57" s="14"/>
      <c r="M57" s="14"/>
      <c r="N57" s="14"/>
      <c r="O57" s="14"/>
    </row>
    <row r="58" spans="1:15" x14ac:dyDescent="0.2">
      <c r="A58" s="44" t="s">
        <v>41</v>
      </c>
      <c r="B58" s="19">
        <v>80</v>
      </c>
      <c r="C58" s="19">
        <f>$N$13*ROUND(((100-3*$N$12)/100)*($B58/100)*$L$5/$N$13, 0)</f>
        <v>65</v>
      </c>
      <c r="D58" s="20">
        <f>$N$13*ROUND(((100-2*$N$12)/100)*($B58/100)*$L$5/$N$13, 0)</f>
        <v>67.5</v>
      </c>
      <c r="E58" s="20">
        <f>$N$13*ROUND(((100-$N$12)/100)*($B58/100)*$L$5/$N$13, 0)</f>
        <v>72.5</v>
      </c>
      <c r="F58" s="20">
        <f>$N$13*ROUND(($B58/100)*$L$5/$N$13, 0)</f>
        <v>75</v>
      </c>
      <c r="G58" s="20">
        <f>$N$13*ROUND(((100+0.5*$N$12)/100)*($B58/100)*$L$5/$N$13, 0)</f>
        <v>77.5</v>
      </c>
      <c r="H58" s="21">
        <f>$N$13*ROUND(((100+2*0.5*$N$12)/100)*($B58/100)*$L$5/$N$13, 0)</f>
        <v>80</v>
      </c>
      <c r="J58" s="20"/>
      <c r="K58" s="20"/>
      <c r="L58" s="20"/>
      <c r="M58" s="20"/>
      <c r="N58" s="20"/>
      <c r="O58" s="2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1</vt:i4>
      </vt:variant>
    </vt:vector>
  </HeadingPairs>
  <TitlesOfParts>
    <vt:vector size="4" baseType="lpstr">
      <vt:lpstr>Ark1</vt:lpstr>
      <vt:lpstr>Ark2</vt:lpstr>
      <vt:lpstr>Ark3</vt:lpstr>
      <vt:lpstr>'Ark1'!Udskriftsområde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Martin</cp:lastModifiedBy>
  <cp:lastPrinted>2012-01-05T17:40:04Z</cp:lastPrinted>
  <dcterms:created xsi:type="dcterms:W3CDTF">2012-01-03T12:12:17Z</dcterms:created>
  <dcterms:modified xsi:type="dcterms:W3CDTF">2012-01-05T17:42:55Z</dcterms:modified>
</cp:coreProperties>
</file>