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6675" windowHeight="4935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G3" i="1"/>
  <c r="C17"/>
  <c r="D17" s="1"/>
  <c r="C16"/>
  <c r="D16" s="1"/>
  <c r="C15"/>
  <c r="D15" s="1"/>
  <c r="C14"/>
  <c r="D14" s="1"/>
  <c r="G13"/>
  <c r="H13" s="1"/>
  <c r="G12"/>
  <c r="H12" s="1"/>
  <c r="G11"/>
  <c r="H11" s="1"/>
  <c r="G10"/>
  <c r="H10" s="1"/>
  <c r="G9"/>
  <c r="H9" s="1"/>
  <c r="G8"/>
  <c r="H8" s="1"/>
  <c r="G7"/>
  <c r="H7" s="1"/>
  <c r="G6"/>
  <c r="H6" s="1"/>
  <c r="C11"/>
  <c r="D11" s="1"/>
  <c r="C10"/>
  <c r="D10" s="1"/>
  <c r="C9"/>
  <c r="D9" s="1"/>
  <c r="C8"/>
  <c r="D8" s="1"/>
  <c r="C7"/>
  <c r="D7" s="1"/>
  <c r="C6"/>
  <c r="D6" s="1"/>
</calcChain>
</file>

<file path=xl/sharedStrings.xml><?xml version="1.0" encoding="utf-8"?>
<sst xmlns="http://schemas.openxmlformats.org/spreadsheetml/2006/main" count="44" uniqueCount="40">
  <si>
    <t>Mejeriprodukter</t>
  </si>
  <si>
    <t>Skummetmælk</t>
  </si>
  <si>
    <t>Ylette</t>
  </si>
  <si>
    <t>Hytteost</t>
  </si>
  <si>
    <t>Ost 30%</t>
  </si>
  <si>
    <t>Æggehvider</t>
  </si>
  <si>
    <t>Kød og fisk</t>
  </si>
  <si>
    <t>Kalkun</t>
  </si>
  <si>
    <t>Oksekød, magert</t>
  </si>
  <si>
    <t>Kalvekød, magert</t>
  </si>
  <si>
    <t>Torsk</t>
  </si>
  <si>
    <t>Torskerogn, dåse</t>
  </si>
  <si>
    <t>Tun, vand</t>
  </si>
  <si>
    <t>Rejer</t>
  </si>
  <si>
    <t>Andet</t>
  </si>
  <si>
    <t>Soyabønner, tørrede</t>
  </si>
  <si>
    <t>Hvedekim</t>
  </si>
  <si>
    <t>Proteinpulver, 90%</t>
  </si>
  <si>
    <t>Skummetmælkspulver</t>
  </si>
  <si>
    <t>Æg, hele (uden skal)</t>
  </si>
  <si>
    <t>Kylling (uden skind</t>
  </si>
  <si>
    <t>Gram</t>
  </si>
  <si>
    <t>Din vægt:</t>
  </si>
  <si>
    <t>Gram pr. dag</t>
  </si>
  <si>
    <t>Protein pr. dag</t>
  </si>
  <si>
    <t>gram</t>
  </si>
  <si>
    <t>kg</t>
  </si>
  <si>
    <t>OBS:</t>
  </si>
  <si>
    <t>der også regnes med i denne udregner.</t>
  </si>
  <si>
    <t>Der anbefales 2 g protein pr. kg pr. dag, hvilket</t>
  </si>
  <si>
    <t>Hvor mange gram af fødevaren for 1 gram protein - og hvor mange gram af den enkelte fødevare for mit proteinbehov:</t>
  </si>
  <si>
    <t>Info:</t>
  </si>
  <si>
    <t xml:space="preserve">Udregneren skal forstås således, at </t>
  </si>
  <si>
    <t>"Gram pr. dag" angiver hvor mange gram</t>
  </si>
  <si>
    <t>af fødevaren man skal have for at dække</t>
  </si>
  <si>
    <r>
      <t xml:space="preserve">sit proteinbehov hvis man </t>
    </r>
    <r>
      <rPr>
        <u/>
        <sz val="11"/>
        <color theme="1"/>
        <rFont val="Calibri"/>
        <family val="2"/>
        <scheme val="minor"/>
      </rPr>
      <t>kun</t>
    </r>
    <r>
      <rPr>
        <sz val="11"/>
        <color theme="1"/>
        <rFont val="Calibri"/>
        <family val="2"/>
        <scheme val="minor"/>
      </rPr>
      <t xml:space="preserve"> indtog</t>
    </r>
  </si>
  <si>
    <t>denne proteinkilde.</t>
  </si>
  <si>
    <t>indtast vægt</t>
  </si>
  <si>
    <t>- Spis alsidigt og prøv at få dækket dit</t>
  </si>
  <si>
    <t>daglige proteinbehov :-)</t>
  </si>
</sst>
</file>

<file path=xl/styles.xml><?xml version="1.0" encoding="utf-8"?>
<styleSheet xmlns="http://schemas.openxmlformats.org/spreadsheetml/2006/main">
  <numFmts count="1">
    <numFmt numFmtId="167" formatCode="0.0"/>
  </numFmts>
  <fonts count="6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/>
      <right/>
      <top style="medium">
        <color rgb="FF00B050"/>
      </top>
      <bottom/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/>
      <right style="medium">
        <color rgb="FF00B050"/>
      </right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/>
      <right/>
      <top/>
      <bottom style="medium">
        <color rgb="FF00B050"/>
      </bottom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/>
      <top style="medium">
        <color rgb="FF7030A0"/>
      </top>
      <bottom/>
      <diagonal/>
    </border>
    <border>
      <left/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/>
      <top/>
      <bottom/>
      <diagonal/>
    </border>
    <border>
      <left/>
      <right style="medium">
        <color rgb="FF7030A0"/>
      </right>
      <top/>
      <bottom/>
      <diagonal/>
    </border>
    <border>
      <left style="medium">
        <color rgb="FF7030A0"/>
      </left>
      <right/>
      <top/>
      <bottom style="medium">
        <color rgb="FF7030A0"/>
      </bottom>
      <diagonal/>
    </border>
    <border>
      <left/>
      <right/>
      <top/>
      <bottom style="medium">
        <color rgb="FF7030A0"/>
      </bottom>
      <diagonal/>
    </border>
    <border>
      <left/>
      <right style="medium">
        <color rgb="FF7030A0"/>
      </right>
      <top/>
      <bottom style="medium">
        <color rgb="FF7030A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167" fontId="0" fillId="0" borderId="0" xfId="0" applyNumberFormat="1"/>
    <xf numFmtId="0" fontId="3" fillId="0" borderId="3" xfId="0" applyFont="1" applyBorder="1"/>
    <xf numFmtId="167" fontId="0" fillId="0" borderId="3" xfId="0" applyNumberFormat="1" applyBorder="1"/>
    <xf numFmtId="0" fontId="0" fillId="0" borderId="3" xfId="0" applyBorder="1"/>
    <xf numFmtId="167" fontId="3" fillId="0" borderId="3" xfId="0" applyNumberFormat="1" applyFont="1" applyBorder="1"/>
    <xf numFmtId="0" fontId="2" fillId="0" borderId="1" xfId="0" applyFont="1" applyBorder="1"/>
    <xf numFmtId="0" fontId="2" fillId="0" borderId="4" xfId="0" applyFont="1" applyBorder="1"/>
    <xf numFmtId="0" fontId="2" fillId="0" borderId="2" xfId="0" applyFont="1" applyBorder="1"/>
    <xf numFmtId="167" fontId="4" fillId="0" borderId="5" xfId="0" applyNumberFormat="1" applyFont="1" applyBorder="1"/>
    <xf numFmtId="167" fontId="0" fillId="0" borderId="6" xfId="0" applyNumberFormat="1" applyBorder="1"/>
    <xf numFmtId="0" fontId="0" fillId="0" borderId="7" xfId="0" applyBorder="1"/>
    <xf numFmtId="0" fontId="2" fillId="0" borderId="14" xfId="0" applyFont="1" applyBorder="1"/>
    <xf numFmtId="0" fontId="4" fillId="0" borderId="13" xfId="0" applyFont="1" applyBorder="1"/>
    <xf numFmtId="0" fontId="1" fillId="0" borderId="15" xfId="0" applyFont="1" applyBorder="1"/>
    <xf numFmtId="167" fontId="3" fillId="0" borderId="8" xfId="0" applyNumberFormat="1" applyFont="1" applyBorder="1"/>
    <xf numFmtId="167" fontId="3" fillId="0" borderId="0" xfId="0" applyNumberFormat="1" applyFont="1" applyBorder="1"/>
    <xf numFmtId="0" fontId="3" fillId="0" borderId="9" xfId="0" applyFont="1" applyBorder="1"/>
    <xf numFmtId="167" fontId="3" fillId="0" borderId="10" xfId="0" applyNumberFormat="1" applyFont="1" applyBorder="1"/>
    <xf numFmtId="167" fontId="3" fillId="0" borderId="11" xfId="0" applyNumberFormat="1" applyFont="1" applyBorder="1"/>
    <xf numFmtId="0" fontId="3" fillId="0" borderId="12" xfId="0" applyFont="1" applyBorder="1"/>
    <xf numFmtId="0" fontId="0" fillId="0" borderId="0" xfId="0" applyBorder="1"/>
    <xf numFmtId="0" fontId="4" fillId="0" borderId="16" xfId="0" applyFon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9" xfId="0" quotePrefix="1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7"/>
  <sheetViews>
    <sheetView tabSelected="1" zoomScale="90" zoomScaleNormal="90" workbookViewId="0">
      <selection activeCell="A4" sqref="A4"/>
    </sheetView>
  </sheetViews>
  <sheetFormatPr defaultRowHeight="15"/>
  <cols>
    <col min="2" max="2" width="21.42578125" bestFit="1" customWidth="1"/>
    <col min="3" max="3" width="12" bestFit="1" customWidth="1"/>
    <col min="4" max="4" width="13.7109375" bestFit="1" customWidth="1"/>
    <col min="5" max="5" width="9" customWidth="1"/>
    <col min="6" max="6" width="18.140625" bestFit="1" customWidth="1"/>
    <col min="8" max="8" width="13.7109375" bestFit="1" customWidth="1"/>
  </cols>
  <sheetData>
    <row r="1" spans="1:13">
      <c r="A1" s="1" t="s">
        <v>30</v>
      </c>
    </row>
    <row r="2" spans="1:13" ht="15.75" thickBot="1">
      <c r="C2" s="32" t="s">
        <v>37</v>
      </c>
    </row>
    <row r="3" spans="1:13" ht="15.75" thickBot="1">
      <c r="B3" s="14" t="s">
        <v>22</v>
      </c>
      <c r="C3" s="15">
        <v>73</v>
      </c>
      <c r="D3" s="13" t="s">
        <v>26</v>
      </c>
      <c r="F3" s="7" t="s">
        <v>24</v>
      </c>
      <c r="G3" s="8">
        <f>C3*2</f>
        <v>146</v>
      </c>
      <c r="H3" s="9" t="s">
        <v>25</v>
      </c>
    </row>
    <row r="4" spans="1:13" ht="15.75" thickBot="1"/>
    <row r="5" spans="1:13">
      <c r="B5" s="3" t="s">
        <v>0</v>
      </c>
      <c r="C5" s="3" t="s">
        <v>21</v>
      </c>
      <c r="D5" s="3" t="s">
        <v>23</v>
      </c>
      <c r="F5" s="3" t="s">
        <v>6</v>
      </c>
      <c r="G5" s="3" t="s">
        <v>21</v>
      </c>
      <c r="H5" s="3" t="s">
        <v>23</v>
      </c>
      <c r="J5" s="23" t="s">
        <v>31</v>
      </c>
      <c r="K5" s="24"/>
      <c r="L5" s="24"/>
      <c r="M5" s="25"/>
    </row>
    <row r="6" spans="1:13">
      <c r="B6" s="5" t="s">
        <v>4</v>
      </c>
      <c r="C6" s="4">
        <f>620/190</f>
        <v>3.263157894736842</v>
      </c>
      <c r="D6" s="4">
        <f>C6*$C$3*2</f>
        <v>476.42105263157896</v>
      </c>
      <c r="E6" s="2"/>
      <c r="F6" s="4" t="s">
        <v>12</v>
      </c>
      <c r="G6" s="4">
        <f>750/190</f>
        <v>3.9473684210526314</v>
      </c>
      <c r="H6" s="4">
        <f>$C$3*G6*2</f>
        <v>576.31578947368416</v>
      </c>
      <c r="J6" s="26" t="s">
        <v>32</v>
      </c>
      <c r="K6" s="22"/>
      <c r="L6" s="22"/>
      <c r="M6" s="27"/>
    </row>
    <row r="7" spans="1:13">
      <c r="B7" s="5" t="s">
        <v>3</v>
      </c>
      <c r="C7" s="4">
        <f>1400/190</f>
        <v>7.3684210526315788</v>
      </c>
      <c r="D7" s="4">
        <f>C7*$C$3*2</f>
        <v>1075.7894736842104</v>
      </c>
      <c r="E7" s="2"/>
      <c r="F7" s="4" t="s">
        <v>13</v>
      </c>
      <c r="G7" s="4">
        <f>750/190</f>
        <v>3.9473684210526314</v>
      </c>
      <c r="H7" s="4">
        <f>$C$3*G7*2</f>
        <v>576.31578947368416</v>
      </c>
      <c r="J7" s="26" t="s">
        <v>33</v>
      </c>
      <c r="K7" s="22"/>
      <c r="L7" s="22"/>
      <c r="M7" s="27"/>
    </row>
    <row r="8" spans="1:13">
      <c r="B8" s="5" t="s">
        <v>19</v>
      </c>
      <c r="C8" s="4">
        <f>1500/190</f>
        <v>7.8947368421052628</v>
      </c>
      <c r="D8" s="4">
        <f>C8*$C$3*2</f>
        <v>1152.6315789473683</v>
      </c>
      <c r="E8" s="2"/>
      <c r="F8" s="4" t="s">
        <v>8</v>
      </c>
      <c r="G8" s="4">
        <f>800/190</f>
        <v>4.2105263157894735</v>
      </c>
      <c r="H8" s="4">
        <f>$C$3*G8*2</f>
        <v>614.73684210526312</v>
      </c>
      <c r="J8" s="26" t="s">
        <v>34</v>
      </c>
      <c r="K8" s="22"/>
      <c r="L8" s="22"/>
      <c r="M8" s="27"/>
    </row>
    <row r="9" spans="1:13">
      <c r="B9" s="5" t="s">
        <v>5</v>
      </c>
      <c r="C9" s="4">
        <f>1900/190</f>
        <v>10</v>
      </c>
      <c r="D9" s="4">
        <f>C9*$C$3*2</f>
        <v>1460</v>
      </c>
      <c r="E9" s="2"/>
      <c r="F9" s="4" t="s">
        <v>9</v>
      </c>
      <c r="G9" s="4">
        <f>900/190</f>
        <v>4.7368421052631575</v>
      </c>
      <c r="H9" s="4">
        <f>$C$3*G9*2</f>
        <v>691.57894736842104</v>
      </c>
      <c r="J9" s="26" t="s">
        <v>35</v>
      </c>
      <c r="K9" s="22"/>
      <c r="L9" s="22"/>
      <c r="M9" s="27"/>
    </row>
    <row r="10" spans="1:13">
      <c r="B10" s="5" t="s">
        <v>2</v>
      </c>
      <c r="C10" s="4">
        <f>2800/190</f>
        <v>14.736842105263158</v>
      </c>
      <c r="D10" s="4">
        <f>C10*$C$3*2</f>
        <v>2151.5789473684208</v>
      </c>
      <c r="E10" s="2"/>
      <c r="F10" s="4" t="s">
        <v>7</v>
      </c>
      <c r="G10" s="4">
        <f>900/190</f>
        <v>4.7368421052631575</v>
      </c>
      <c r="H10" s="4">
        <f>$C$3*G10*2</f>
        <v>691.57894736842104</v>
      </c>
      <c r="J10" s="26" t="s">
        <v>36</v>
      </c>
      <c r="K10" s="22"/>
      <c r="L10" s="22"/>
      <c r="M10" s="27"/>
    </row>
    <row r="11" spans="1:13">
      <c r="B11" s="5" t="s">
        <v>1</v>
      </c>
      <c r="C11" s="4">
        <f>5300/190</f>
        <v>27.894736842105264</v>
      </c>
      <c r="D11" s="4">
        <f>C11*$C$3*2</f>
        <v>4072.6315789473683</v>
      </c>
      <c r="E11" s="2"/>
      <c r="F11" s="4" t="s">
        <v>20</v>
      </c>
      <c r="G11" s="4">
        <f>950/190</f>
        <v>5</v>
      </c>
      <c r="H11" s="4">
        <f>$C$3*G11*2</f>
        <v>730</v>
      </c>
      <c r="J11" s="28" t="s">
        <v>38</v>
      </c>
      <c r="K11" s="22"/>
      <c r="L11" s="22"/>
      <c r="M11" s="27"/>
    </row>
    <row r="12" spans="1:13" ht="15.75" thickBot="1">
      <c r="C12" s="2"/>
      <c r="D12" s="2"/>
      <c r="E12" s="2"/>
      <c r="F12" s="4" t="s">
        <v>10</v>
      </c>
      <c r="G12" s="4">
        <f>950/190</f>
        <v>5</v>
      </c>
      <c r="H12" s="4">
        <f>$C$3*G12*2</f>
        <v>730</v>
      </c>
      <c r="J12" s="29" t="s">
        <v>39</v>
      </c>
      <c r="K12" s="30"/>
      <c r="L12" s="30"/>
      <c r="M12" s="31"/>
    </row>
    <row r="13" spans="1:13">
      <c r="B13" s="3" t="s">
        <v>14</v>
      </c>
      <c r="C13" s="6" t="s">
        <v>21</v>
      </c>
      <c r="D13" s="3" t="s">
        <v>23</v>
      </c>
      <c r="E13" s="2"/>
      <c r="F13" s="4" t="s">
        <v>11</v>
      </c>
      <c r="G13" s="4">
        <f>1200/190</f>
        <v>6.3157894736842106</v>
      </c>
      <c r="H13" s="4">
        <f>$C$3*G13*2</f>
        <v>922.1052631578948</v>
      </c>
    </row>
    <row r="14" spans="1:13" ht="15.75" thickBot="1">
      <c r="B14" s="5" t="s">
        <v>17</v>
      </c>
      <c r="C14" s="4">
        <f>200/190</f>
        <v>1.0526315789473684</v>
      </c>
      <c r="D14" s="4">
        <f>$C$3*C14*2</f>
        <v>153.68421052631578</v>
      </c>
      <c r="E14" s="2"/>
      <c r="F14" s="2"/>
      <c r="G14" s="2"/>
    </row>
    <row r="15" spans="1:13">
      <c r="B15" s="5" t="s">
        <v>18</v>
      </c>
      <c r="C15" s="4">
        <f>520/190</f>
        <v>2.736842105263158</v>
      </c>
      <c r="D15" s="4">
        <f>$C$3*C15*2</f>
        <v>399.57894736842104</v>
      </c>
      <c r="E15" s="2"/>
      <c r="F15" s="10" t="s">
        <v>27</v>
      </c>
      <c r="G15" s="11"/>
      <c r="H15" s="12"/>
    </row>
    <row r="16" spans="1:13">
      <c r="B16" s="5" t="s">
        <v>15</v>
      </c>
      <c r="C16" s="4">
        <f>550/190</f>
        <v>2.8947368421052633</v>
      </c>
      <c r="D16" s="4">
        <f>$C$3*C16*2</f>
        <v>422.63157894736844</v>
      </c>
      <c r="E16" s="2"/>
      <c r="F16" s="16" t="s">
        <v>29</v>
      </c>
      <c r="G16" s="17"/>
      <c r="H16" s="18"/>
    </row>
    <row r="17" spans="2:8" ht="15.75" thickBot="1">
      <c r="B17" s="5" t="s">
        <v>16</v>
      </c>
      <c r="C17" s="4">
        <f>700/190</f>
        <v>3.6842105263157894</v>
      </c>
      <c r="D17" s="4">
        <f>$C$3*C17*2</f>
        <v>537.8947368421052</v>
      </c>
      <c r="E17" s="2"/>
      <c r="F17" s="19" t="s">
        <v>28</v>
      </c>
      <c r="G17" s="20"/>
      <c r="H17" s="2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Fggé</dc:creator>
  <cp:lastModifiedBy>David Fggé</cp:lastModifiedBy>
  <dcterms:created xsi:type="dcterms:W3CDTF">2012-03-29T13:09:40Z</dcterms:created>
  <dcterms:modified xsi:type="dcterms:W3CDTF">2012-03-29T14:30:22Z</dcterms:modified>
</cp:coreProperties>
</file>