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2980" windowHeight="9204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B22" i="1" l="1"/>
  <c r="B20" i="1"/>
  <c r="B23" i="1"/>
  <c r="B21" i="1"/>
  <c r="AE6" i="1" l="1"/>
  <c r="AD6" i="1"/>
  <c r="AC6" i="1"/>
  <c r="AB6" i="1"/>
  <c r="AA6" i="1"/>
  <c r="Y6" i="1"/>
  <c r="Z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G6" i="1"/>
  <c r="H6" i="1"/>
  <c r="F6" i="1"/>
  <c r="E6" i="1"/>
  <c r="D6" i="1"/>
  <c r="AE9" i="1" l="1"/>
  <c r="AE5" i="1"/>
  <c r="X10" i="1" l="1"/>
  <c r="X9" i="1"/>
  <c r="Q10" i="1"/>
  <c r="Q9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D8" i="1"/>
  <c r="J5" i="1"/>
  <c r="U5" i="1"/>
  <c r="X11" i="1" l="1"/>
  <c r="Q11" i="1"/>
  <c r="J11" i="1"/>
  <c r="AE11" i="1"/>
  <c r="AE10" i="1"/>
  <c r="H5" i="1"/>
  <c r="J9" i="1" s="1"/>
</calcChain>
</file>

<file path=xl/sharedStrings.xml><?xml version="1.0" encoding="utf-8"?>
<sst xmlns="http://schemas.openxmlformats.org/spreadsheetml/2006/main" count="74" uniqueCount="37">
  <si>
    <t>Vægt</t>
  </si>
  <si>
    <t>Dato</t>
  </si>
  <si>
    <t>Dage i gang</t>
  </si>
  <si>
    <t>vægttab</t>
  </si>
  <si>
    <t>Uge 1</t>
  </si>
  <si>
    <t>Uge 2</t>
  </si>
  <si>
    <t>Uge 3</t>
  </si>
  <si>
    <t>Gennemsnits vægt</t>
  </si>
  <si>
    <t xml:space="preserve">Fald i vægt i forhold til sidste uges gennemsnit </t>
  </si>
  <si>
    <t>Kreatin loading periode</t>
  </si>
  <si>
    <t>Mandag</t>
  </si>
  <si>
    <t>Tirsdag</t>
  </si>
  <si>
    <t>Onsdag</t>
  </si>
  <si>
    <t>Torsdag</t>
  </si>
  <si>
    <t>Fredag</t>
  </si>
  <si>
    <t>Lørdag</t>
  </si>
  <si>
    <t>Søndag</t>
  </si>
  <si>
    <t>LigeVægts indtag</t>
  </si>
  <si>
    <t>Kcal</t>
  </si>
  <si>
    <t>Overskud/underskud</t>
  </si>
  <si>
    <t>Uge 4</t>
  </si>
  <si>
    <t>Football</t>
  </si>
  <si>
    <t>Styrke</t>
  </si>
  <si>
    <t>Kampsport</t>
  </si>
  <si>
    <t>Ingenting</t>
  </si>
  <si>
    <t>Styrke over krop</t>
  </si>
  <si>
    <t>Gennemsnitlige kalorie underskud</t>
  </si>
  <si>
    <t>kcal Forbrug</t>
  </si>
  <si>
    <t>Aktivitet på dagen</t>
  </si>
  <si>
    <t>16-Mar*</t>
  </si>
  <si>
    <t>18-Mar*</t>
  </si>
  <si>
    <t>29-Mar*</t>
  </si>
  <si>
    <t>gennemsnitlig Kcal underskud</t>
  </si>
  <si>
    <t>*Ikke vejet den dag, så det er gennemsnittet af dagen før og efter</t>
  </si>
  <si>
    <t>Druk dag</t>
  </si>
  <si>
    <t>Uge 5</t>
  </si>
  <si>
    <t>Gennemsnitlig vægt tab pr 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</si>
</sst>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7" borderId="0" applyNumberFormat="0" applyBorder="0" applyAlignment="0" applyProtection="0"/>
    <xf numFmtId="0" fontId="3" fillId="8" borderId="0" applyNumberFormat="0" applyBorder="0" applyAlignment="0" applyProtection="0"/>
  </cellStyleXfs>
  <cellXfs count="100">
    <xf numFmtId="0" fontId="0" fillId="0" borderId="0" xfId="0"/>
    <xf numFmtId="16" fontId="0" fillId="0" borderId="0" xfId="0" applyNumberFormat="1"/>
    <xf numFmtId="2" fontId="0" fillId="0" borderId="0" xfId="0" applyNumberFormat="1"/>
    <xf numFmtId="16" fontId="0" fillId="2" borderId="0" xfId="0" applyNumberFormat="1" applyFill="1" applyBorder="1"/>
    <xf numFmtId="16" fontId="0" fillId="2" borderId="8" xfId="0" applyNumberFormat="1" applyFill="1" applyBorder="1"/>
    <xf numFmtId="2" fontId="0" fillId="0" borderId="6" xfId="0" applyNumberFormat="1" applyBorder="1"/>
    <xf numFmtId="0" fontId="0" fillId="0" borderId="6" xfId="0" applyBorder="1"/>
    <xf numFmtId="2" fontId="0" fillId="0" borderId="6" xfId="0" applyNumberFormat="1" applyFill="1" applyBorder="1"/>
    <xf numFmtId="164" fontId="0" fillId="0" borderId="0" xfId="0" applyNumberFormat="1"/>
    <xf numFmtId="164" fontId="0" fillId="3" borderId="1" xfId="0" applyNumberFormat="1" applyFill="1" applyBorder="1"/>
    <xf numFmtId="0" fontId="0" fillId="3" borderId="4" xfId="0" applyFill="1" applyBorder="1"/>
    <xf numFmtId="2" fontId="3" fillId="8" borderId="6" xfId="2" applyNumberFormat="1" applyBorder="1"/>
    <xf numFmtId="2" fontId="0" fillId="0" borderId="11" xfId="0" applyNumberFormat="1" applyBorder="1"/>
    <xf numFmtId="0" fontId="0" fillId="4" borderId="5" xfId="0" applyFill="1" applyBorder="1"/>
    <xf numFmtId="0" fontId="2" fillId="7" borderId="9" xfId="1" applyBorder="1"/>
    <xf numFmtId="0" fontId="2" fillId="7" borderId="14" xfId="1" applyBorder="1"/>
    <xf numFmtId="16" fontId="0" fillId="2" borderId="15" xfId="0" applyNumberFormat="1" applyFill="1" applyBorder="1"/>
    <xf numFmtId="2" fontId="0" fillId="0" borderId="17" xfId="0" applyNumberFormat="1" applyBorder="1"/>
    <xf numFmtId="2" fontId="3" fillId="8" borderId="18" xfId="2" applyNumberFormat="1" applyBorder="1"/>
    <xf numFmtId="16" fontId="0" fillId="2" borderId="19" xfId="0" applyNumberFormat="1" applyFill="1" applyBorder="1"/>
    <xf numFmtId="2" fontId="0" fillId="0" borderId="18" xfId="0" applyNumberFormat="1" applyFill="1" applyBorder="1"/>
    <xf numFmtId="164" fontId="0" fillId="5" borderId="4" xfId="0" applyNumberFormat="1" applyFill="1" applyBorder="1"/>
    <xf numFmtId="16" fontId="0" fillId="2" borderId="12" xfId="0" applyNumberFormat="1" applyFill="1" applyBorder="1"/>
    <xf numFmtId="2" fontId="0" fillId="0" borderId="17" xfId="0" applyNumberFormat="1" applyFill="1" applyBorder="1"/>
    <xf numFmtId="0" fontId="0" fillId="0" borderId="18" xfId="0" applyBorder="1"/>
    <xf numFmtId="16" fontId="0" fillId="9" borderId="0" xfId="0" applyNumberFormat="1" applyFill="1" applyBorder="1"/>
    <xf numFmtId="0" fontId="0" fillId="10" borderId="6" xfId="0" applyFill="1" applyBorder="1"/>
    <xf numFmtId="0" fontId="0" fillId="9" borderId="6" xfId="0" applyFill="1" applyBorder="1"/>
    <xf numFmtId="0" fontId="0" fillId="10" borderId="7" xfId="0" applyFill="1" applyBorder="1"/>
    <xf numFmtId="0" fontId="0" fillId="10" borderId="11" xfId="0" applyFill="1" applyBorder="1"/>
    <xf numFmtId="0" fontId="0" fillId="9" borderId="11" xfId="0" applyFill="1" applyBorder="1"/>
    <xf numFmtId="0" fontId="0" fillId="10" borderId="20" xfId="0" applyFill="1" applyBorder="1"/>
    <xf numFmtId="0" fontId="0" fillId="10" borderId="17" xfId="0" applyFill="1" applyBorder="1"/>
    <xf numFmtId="0" fontId="0" fillId="10" borderId="18" xfId="0" applyFill="1" applyBorder="1"/>
    <xf numFmtId="0" fontId="0" fillId="9" borderId="17" xfId="0" applyFill="1" applyBorder="1"/>
    <xf numFmtId="0" fontId="0" fillId="9" borderId="18" xfId="0" applyFill="1" applyBorder="1"/>
    <xf numFmtId="0" fontId="0" fillId="10" borderId="4" xfId="0" applyFill="1" applyBorder="1"/>
    <xf numFmtId="2" fontId="0" fillId="0" borderId="10" xfId="0" applyNumberFormat="1" applyBorder="1"/>
    <xf numFmtId="0" fontId="0" fillId="10" borderId="10" xfId="0" applyFill="1" applyBorder="1"/>
    <xf numFmtId="0" fontId="0" fillId="9" borderId="10" xfId="0" applyFill="1" applyBorder="1"/>
    <xf numFmtId="0" fontId="1" fillId="0" borderId="5" xfId="0" applyFont="1" applyBorder="1"/>
    <xf numFmtId="0" fontId="1" fillId="3" borderId="5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4" borderId="2" xfId="0" applyFont="1" applyFill="1" applyBorder="1"/>
    <xf numFmtId="0" fontId="1" fillId="5" borderId="5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6" borderId="5" xfId="0" applyFont="1" applyFill="1" applyBorder="1"/>
    <xf numFmtId="0" fontId="1" fillId="6" borderId="2" xfId="0" applyFont="1" applyFill="1" applyBorder="1"/>
    <xf numFmtId="0" fontId="1" fillId="6" borderId="3" xfId="0" applyFont="1" applyFill="1" applyBorder="1"/>
    <xf numFmtId="0" fontId="0" fillId="3" borderId="1" xfId="0" applyFill="1" applyBorder="1"/>
    <xf numFmtId="164" fontId="0" fillId="4" borderId="5" xfId="0" applyNumberFormat="1" applyFill="1" applyBorder="1"/>
    <xf numFmtId="164" fontId="0" fillId="4" borderId="7" xfId="0" applyNumberFormat="1" applyFill="1" applyBorder="1"/>
    <xf numFmtId="0" fontId="0" fillId="5" borderId="1" xfId="0" applyFill="1" applyBorder="1"/>
    <xf numFmtId="164" fontId="0" fillId="6" borderId="4" xfId="0" applyNumberFormat="1" applyFill="1" applyBorder="1"/>
    <xf numFmtId="0" fontId="0" fillId="6" borderId="1" xfId="0" applyFill="1" applyBorder="1"/>
    <xf numFmtId="0" fontId="0" fillId="9" borderId="0" xfId="0" applyFill="1" applyBorder="1"/>
    <xf numFmtId="2" fontId="0" fillId="9" borderId="0" xfId="0" applyNumberFormat="1" applyFill="1" applyBorder="1"/>
    <xf numFmtId="0" fontId="0" fillId="9" borderId="0" xfId="0" applyFill="1" applyBorder="1" applyAlignment="1">
      <alignment horizontal="center"/>
    </xf>
    <xf numFmtId="0" fontId="0" fillId="9" borderId="0" xfId="0" applyFill="1" applyBorder="1" applyAlignment="1"/>
    <xf numFmtId="0" fontId="0" fillId="9" borderId="0" xfId="0" applyFill="1"/>
    <xf numFmtId="0" fontId="0" fillId="0" borderId="22" xfId="0" applyBorder="1"/>
    <xf numFmtId="0" fontId="0" fillId="0" borderId="23" xfId="0" applyBorder="1"/>
    <xf numFmtId="0" fontId="0" fillId="0" borderId="17" xfId="0" applyBorder="1"/>
    <xf numFmtId="0" fontId="0" fillId="0" borderId="24" xfId="0" applyBorder="1"/>
    <xf numFmtId="0" fontId="0" fillId="0" borderId="25" xfId="0" applyBorder="1"/>
    <xf numFmtId="16" fontId="0" fillId="2" borderId="8" xfId="0" quotePrefix="1" applyNumberFormat="1" applyFill="1" applyBorder="1" applyAlignment="1">
      <alignment horizontal="right"/>
    </xf>
    <xf numFmtId="0" fontId="0" fillId="0" borderId="0" xfId="0" quotePrefix="1"/>
    <xf numFmtId="0" fontId="0" fillId="11" borderId="0" xfId="0" applyFill="1"/>
    <xf numFmtId="2" fontId="0" fillId="0" borderId="26" xfId="0" applyNumberFormat="1" applyFill="1" applyBorder="1"/>
    <xf numFmtId="0" fontId="1" fillId="12" borderId="5" xfId="0" applyFont="1" applyFill="1" applyBorder="1"/>
    <xf numFmtId="0" fontId="1" fillId="12" borderId="2" xfId="0" applyFont="1" applyFill="1" applyBorder="1"/>
    <xf numFmtId="0" fontId="1" fillId="12" borderId="3" xfId="0" applyFont="1" applyFill="1" applyBorder="1"/>
    <xf numFmtId="0" fontId="4" fillId="7" borderId="13" xfId="1" applyFont="1" applyBorder="1"/>
    <xf numFmtId="0" fontId="0" fillId="9" borderId="0" xfId="0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12" borderId="5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2" fontId="0" fillId="0" borderId="18" xfId="0" applyNumberFormat="1" applyBorder="1"/>
    <xf numFmtId="0" fontId="0" fillId="0" borderId="17" xfId="0" applyFill="1" applyBorder="1"/>
  </cellXfs>
  <cellStyles count="3">
    <cellStyle name="God" xfId="1" builtinId="26"/>
    <cellStyle name="Normal" xfId="0" builtinId="0"/>
    <cellStyle name="Ugyldig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Vægt udvikling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rendline>
            <c:trendlineType val="linear"/>
            <c:dispRSqr val="0"/>
            <c:dispEq val="0"/>
          </c:trendline>
          <c:cat>
            <c:strRef>
              <c:f>'Ark1'!$D$4:$AF$4</c:f>
              <c:strCache>
                <c:ptCount val="29"/>
                <c:pt idx="0">
                  <c:v>12-mar</c:v>
                </c:pt>
                <c:pt idx="1">
                  <c:v>13-mar</c:v>
                </c:pt>
                <c:pt idx="2">
                  <c:v>14-mar</c:v>
                </c:pt>
                <c:pt idx="3">
                  <c:v>15-mar</c:v>
                </c:pt>
                <c:pt idx="4">
                  <c:v>16-Mar*</c:v>
                </c:pt>
                <c:pt idx="5">
                  <c:v>17-mar</c:v>
                </c:pt>
                <c:pt idx="6">
                  <c:v>18-Mar*</c:v>
                </c:pt>
                <c:pt idx="7">
                  <c:v>19-mar</c:v>
                </c:pt>
                <c:pt idx="8">
                  <c:v>20-mar</c:v>
                </c:pt>
                <c:pt idx="9">
                  <c:v>21-mar</c:v>
                </c:pt>
                <c:pt idx="10">
                  <c:v>22-mar</c:v>
                </c:pt>
                <c:pt idx="11">
                  <c:v>23-mar</c:v>
                </c:pt>
                <c:pt idx="12">
                  <c:v>24-mar</c:v>
                </c:pt>
                <c:pt idx="13">
                  <c:v>25-mar</c:v>
                </c:pt>
                <c:pt idx="14">
                  <c:v>26-mar</c:v>
                </c:pt>
                <c:pt idx="15">
                  <c:v>27-mar</c:v>
                </c:pt>
                <c:pt idx="16">
                  <c:v>28-mar</c:v>
                </c:pt>
                <c:pt idx="17">
                  <c:v>29-Mar*</c:v>
                </c:pt>
                <c:pt idx="18">
                  <c:v>30-mar</c:v>
                </c:pt>
                <c:pt idx="19">
                  <c:v>31-mar</c:v>
                </c:pt>
                <c:pt idx="20">
                  <c:v>01-apr</c:v>
                </c:pt>
                <c:pt idx="21">
                  <c:v>02-apr</c:v>
                </c:pt>
                <c:pt idx="22">
                  <c:v>03-apr</c:v>
                </c:pt>
                <c:pt idx="23">
                  <c:v>04-apr</c:v>
                </c:pt>
                <c:pt idx="24">
                  <c:v>05-apr</c:v>
                </c:pt>
                <c:pt idx="25">
                  <c:v>06-apr</c:v>
                </c:pt>
                <c:pt idx="26">
                  <c:v>07-apr</c:v>
                </c:pt>
                <c:pt idx="27">
                  <c:v>08-apr</c:v>
                </c:pt>
                <c:pt idx="28">
                  <c:v>09-apr</c:v>
                </c:pt>
              </c:strCache>
            </c:strRef>
          </c:cat>
          <c:val>
            <c:numRef>
              <c:f>'Ark1'!$D$5:$AF$5</c:f>
              <c:numCache>
                <c:formatCode>0.00</c:formatCode>
                <c:ptCount val="29"/>
                <c:pt idx="0">
                  <c:v>84.1</c:v>
                </c:pt>
                <c:pt idx="1">
                  <c:v>83.9</c:v>
                </c:pt>
                <c:pt idx="2">
                  <c:v>84.1</c:v>
                </c:pt>
                <c:pt idx="3">
                  <c:v>83.3</c:v>
                </c:pt>
                <c:pt idx="4">
                  <c:v>83.05</c:v>
                </c:pt>
                <c:pt idx="5">
                  <c:v>82.8</c:v>
                </c:pt>
                <c:pt idx="6">
                  <c:v>83.05</c:v>
                </c:pt>
                <c:pt idx="7">
                  <c:v>83.3</c:v>
                </c:pt>
                <c:pt idx="8">
                  <c:v>83.3</c:v>
                </c:pt>
                <c:pt idx="9">
                  <c:v>82.7</c:v>
                </c:pt>
                <c:pt idx="10">
                  <c:v>82.4</c:v>
                </c:pt>
                <c:pt idx="11" formatCode="General">
                  <c:v>82.8</c:v>
                </c:pt>
                <c:pt idx="12">
                  <c:v>82.3</c:v>
                </c:pt>
                <c:pt idx="13">
                  <c:v>82.7</c:v>
                </c:pt>
                <c:pt idx="14">
                  <c:v>83</c:v>
                </c:pt>
                <c:pt idx="15">
                  <c:v>82.6</c:v>
                </c:pt>
                <c:pt idx="16">
                  <c:v>82.5</c:v>
                </c:pt>
                <c:pt idx="17">
                  <c:v>82.35</c:v>
                </c:pt>
                <c:pt idx="18">
                  <c:v>82.2</c:v>
                </c:pt>
                <c:pt idx="19">
                  <c:v>82.5</c:v>
                </c:pt>
                <c:pt idx="20">
                  <c:v>82.5</c:v>
                </c:pt>
                <c:pt idx="21">
                  <c:v>82</c:v>
                </c:pt>
                <c:pt idx="22">
                  <c:v>81.099999999999994</c:v>
                </c:pt>
                <c:pt idx="23">
                  <c:v>81.7</c:v>
                </c:pt>
                <c:pt idx="24">
                  <c:v>82.6</c:v>
                </c:pt>
                <c:pt idx="25">
                  <c:v>82.9</c:v>
                </c:pt>
                <c:pt idx="26">
                  <c:v>83.1</c:v>
                </c:pt>
                <c:pt idx="27" formatCode="General">
                  <c:v>83.25</c:v>
                </c:pt>
                <c:pt idx="28">
                  <c:v>83.4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583296"/>
        <c:axId val="224744192"/>
      </c:lineChart>
      <c:catAx>
        <c:axId val="230583296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224744192"/>
        <c:crosses val="autoZero"/>
        <c:auto val="1"/>
        <c:lblAlgn val="ctr"/>
        <c:lblOffset val="100"/>
        <c:noMultiLvlLbl val="1"/>
      </c:catAx>
      <c:valAx>
        <c:axId val="22474419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30583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rendline>
            <c:trendlineType val="linear"/>
            <c:dispRSqr val="0"/>
            <c:dispEq val="0"/>
          </c:trendline>
          <c:cat>
            <c:strRef>
              <c:f>'Ark1'!$D$4:$AE$4</c:f>
              <c:strCache>
                <c:ptCount val="28"/>
                <c:pt idx="0">
                  <c:v>12-mar</c:v>
                </c:pt>
                <c:pt idx="1">
                  <c:v>13-mar</c:v>
                </c:pt>
                <c:pt idx="2">
                  <c:v>14-mar</c:v>
                </c:pt>
                <c:pt idx="3">
                  <c:v>15-mar</c:v>
                </c:pt>
                <c:pt idx="4">
                  <c:v>16-Mar*</c:v>
                </c:pt>
                <c:pt idx="5">
                  <c:v>17-mar</c:v>
                </c:pt>
                <c:pt idx="6">
                  <c:v>18-Mar*</c:v>
                </c:pt>
                <c:pt idx="7">
                  <c:v>19-mar</c:v>
                </c:pt>
                <c:pt idx="8">
                  <c:v>20-mar</c:v>
                </c:pt>
                <c:pt idx="9">
                  <c:v>21-mar</c:v>
                </c:pt>
                <c:pt idx="10">
                  <c:v>22-mar</c:v>
                </c:pt>
                <c:pt idx="11">
                  <c:v>23-mar</c:v>
                </c:pt>
                <c:pt idx="12">
                  <c:v>24-mar</c:v>
                </c:pt>
                <c:pt idx="13">
                  <c:v>25-mar</c:v>
                </c:pt>
                <c:pt idx="14">
                  <c:v>26-mar</c:v>
                </c:pt>
                <c:pt idx="15">
                  <c:v>27-mar</c:v>
                </c:pt>
                <c:pt idx="16">
                  <c:v>28-mar</c:v>
                </c:pt>
                <c:pt idx="17">
                  <c:v>29-Mar*</c:v>
                </c:pt>
                <c:pt idx="18">
                  <c:v>30-mar</c:v>
                </c:pt>
                <c:pt idx="19">
                  <c:v>31-mar</c:v>
                </c:pt>
                <c:pt idx="20">
                  <c:v>01-apr</c:v>
                </c:pt>
                <c:pt idx="21">
                  <c:v>02-apr</c:v>
                </c:pt>
                <c:pt idx="22">
                  <c:v>03-apr</c:v>
                </c:pt>
                <c:pt idx="23">
                  <c:v>04-apr</c:v>
                </c:pt>
                <c:pt idx="24">
                  <c:v>05-apr</c:v>
                </c:pt>
                <c:pt idx="25">
                  <c:v>06-apr</c:v>
                </c:pt>
                <c:pt idx="26">
                  <c:v>07-apr</c:v>
                </c:pt>
                <c:pt idx="27">
                  <c:v>08-apr</c:v>
                </c:pt>
              </c:strCache>
            </c:strRef>
          </c:cat>
          <c:val>
            <c:numRef>
              <c:f>'Ark1'!$D$8:$AE$8</c:f>
              <c:numCache>
                <c:formatCode>General</c:formatCode>
                <c:ptCount val="28"/>
                <c:pt idx="0">
                  <c:v>-341</c:v>
                </c:pt>
                <c:pt idx="1">
                  <c:v>-320</c:v>
                </c:pt>
                <c:pt idx="2">
                  <c:v>-442</c:v>
                </c:pt>
                <c:pt idx="3">
                  <c:v>-407</c:v>
                </c:pt>
                <c:pt idx="4">
                  <c:v>-443</c:v>
                </c:pt>
                <c:pt idx="5">
                  <c:v>603</c:v>
                </c:pt>
                <c:pt idx="6">
                  <c:v>-680</c:v>
                </c:pt>
                <c:pt idx="7">
                  <c:v>-223</c:v>
                </c:pt>
                <c:pt idx="8">
                  <c:v>-219</c:v>
                </c:pt>
                <c:pt idx="9">
                  <c:v>-351</c:v>
                </c:pt>
                <c:pt idx="10">
                  <c:v>-328</c:v>
                </c:pt>
                <c:pt idx="11">
                  <c:v>-535</c:v>
                </c:pt>
                <c:pt idx="12">
                  <c:v>-161</c:v>
                </c:pt>
                <c:pt idx="13">
                  <c:v>-279</c:v>
                </c:pt>
                <c:pt idx="14">
                  <c:v>-433</c:v>
                </c:pt>
                <c:pt idx="15">
                  <c:v>-570</c:v>
                </c:pt>
                <c:pt idx="16">
                  <c:v>-163</c:v>
                </c:pt>
                <c:pt idx="17">
                  <c:v>-430</c:v>
                </c:pt>
                <c:pt idx="18">
                  <c:v>-157</c:v>
                </c:pt>
                <c:pt idx="19">
                  <c:v>-4</c:v>
                </c:pt>
                <c:pt idx="20">
                  <c:v>-140</c:v>
                </c:pt>
                <c:pt idx="21">
                  <c:v>-717</c:v>
                </c:pt>
                <c:pt idx="22">
                  <c:v>-339</c:v>
                </c:pt>
                <c:pt idx="23">
                  <c:v>-103</c:v>
                </c:pt>
                <c:pt idx="24">
                  <c:v>-452</c:v>
                </c:pt>
                <c:pt idx="25">
                  <c:v>-380</c:v>
                </c:pt>
                <c:pt idx="26">
                  <c:v>40</c:v>
                </c:pt>
                <c:pt idx="27">
                  <c:v>550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774016"/>
        <c:axId val="224775552"/>
      </c:lineChart>
      <c:catAx>
        <c:axId val="224774016"/>
        <c:scaling>
          <c:orientation val="minMax"/>
        </c:scaling>
        <c:delete val="0"/>
        <c:axPos val="b"/>
        <c:numFmt formatCode="d\-mmm" sourceLinked="1"/>
        <c:majorTickMark val="none"/>
        <c:minorTickMark val="none"/>
        <c:tickLblPos val="none"/>
        <c:crossAx val="224775552"/>
        <c:crosses val="autoZero"/>
        <c:auto val="1"/>
        <c:lblAlgn val="ctr"/>
        <c:lblOffset val="100"/>
        <c:noMultiLvlLbl val="0"/>
      </c:catAx>
      <c:valAx>
        <c:axId val="224775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774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12</xdr:row>
      <xdr:rowOff>15240</xdr:rowOff>
    </xdr:from>
    <xdr:to>
      <xdr:col>15</xdr:col>
      <xdr:colOff>106680</xdr:colOff>
      <xdr:row>30</xdr:row>
      <xdr:rowOff>76200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327660</xdr:colOff>
      <xdr:row>12</xdr:row>
      <xdr:rowOff>26670</xdr:rowOff>
    </xdr:from>
    <xdr:to>
      <xdr:col>26</xdr:col>
      <xdr:colOff>15240</xdr:colOff>
      <xdr:row>30</xdr:row>
      <xdr:rowOff>160020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7"/>
  <sheetViews>
    <sheetView tabSelected="1" workbookViewId="0">
      <selection activeCell="B23" sqref="B23"/>
    </sheetView>
  </sheetViews>
  <sheetFormatPr defaultRowHeight="14.4" x14ac:dyDescent="0.3"/>
  <cols>
    <col min="1" max="1" width="25" bestFit="1" customWidth="1"/>
    <col min="2" max="2" width="14.33203125" bestFit="1" customWidth="1"/>
    <col min="3" max="3" width="17.88671875" bestFit="1" customWidth="1"/>
    <col min="11" max="11" width="7.88671875" customWidth="1"/>
    <col min="22" max="22" width="9.21875" customWidth="1"/>
  </cols>
  <sheetData>
    <row r="1" spans="1:38" ht="15" thickBot="1" x14ac:dyDescent="0.35">
      <c r="I1" s="69" t="s">
        <v>34</v>
      </c>
      <c r="Y1" s="74" t="s">
        <v>9</v>
      </c>
      <c r="Z1" s="14"/>
      <c r="AA1" s="14"/>
      <c r="AB1" s="14"/>
      <c r="AC1" s="14"/>
      <c r="AD1" s="14"/>
      <c r="AE1" s="15"/>
    </row>
    <row r="2" spans="1:38" ht="15" thickBot="1" x14ac:dyDescent="0.35">
      <c r="A2" s="68" t="s">
        <v>33</v>
      </c>
      <c r="D2" s="41" t="s">
        <v>10</v>
      </c>
      <c r="E2" s="42" t="s">
        <v>11</v>
      </c>
      <c r="F2" s="42" t="s">
        <v>12</v>
      </c>
      <c r="G2" s="42" t="s">
        <v>13</v>
      </c>
      <c r="H2" s="42" t="s">
        <v>14</v>
      </c>
      <c r="I2" s="42" t="s">
        <v>15</v>
      </c>
      <c r="J2" s="43" t="s">
        <v>16</v>
      </c>
      <c r="K2" s="44" t="s">
        <v>10</v>
      </c>
      <c r="L2" s="44" t="s">
        <v>11</v>
      </c>
      <c r="M2" s="44" t="s">
        <v>12</v>
      </c>
      <c r="N2" s="44" t="s">
        <v>13</v>
      </c>
      <c r="O2" s="44" t="s">
        <v>14</v>
      </c>
      <c r="P2" s="44" t="s">
        <v>15</v>
      </c>
      <c r="Q2" s="44" t="s">
        <v>16</v>
      </c>
      <c r="R2" s="45" t="s">
        <v>10</v>
      </c>
      <c r="S2" s="46" t="s">
        <v>11</v>
      </c>
      <c r="T2" s="46" t="s">
        <v>12</v>
      </c>
      <c r="U2" s="46" t="s">
        <v>13</v>
      </c>
      <c r="V2" s="46" t="s">
        <v>14</v>
      </c>
      <c r="W2" s="46" t="s">
        <v>15</v>
      </c>
      <c r="X2" s="47" t="s">
        <v>16</v>
      </c>
      <c r="Y2" s="48" t="s">
        <v>10</v>
      </c>
      <c r="Z2" s="49" t="s">
        <v>11</v>
      </c>
      <c r="AA2" s="49" t="s">
        <v>12</v>
      </c>
      <c r="AB2" s="49" t="s">
        <v>13</v>
      </c>
      <c r="AC2" s="49" t="s">
        <v>14</v>
      </c>
      <c r="AD2" s="49" t="s">
        <v>15</v>
      </c>
      <c r="AE2" s="50" t="s">
        <v>16</v>
      </c>
      <c r="AF2" s="71" t="s">
        <v>10</v>
      </c>
      <c r="AG2" s="72" t="s">
        <v>11</v>
      </c>
      <c r="AH2" s="72" t="s">
        <v>12</v>
      </c>
      <c r="AI2" s="72" t="s">
        <v>13</v>
      </c>
      <c r="AJ2" s="72" t="s">
        <v>14</v>
      </c>
      <c r="AK2" s="72" t="s">
        <v>15</v>
      </c>
      <c r="AL2" s="73" t="s">
        <v>16</v>
      </c>
    </row>
    <row r="3" spans="1:38" ht="15" thickBot="1" x14ac:dyDescent="0.35">
      <c r="B3" s="1"/>
      <c r="D3" s="76" t="s">
        <v>4</v>
      </c>
      <c r="E3" s="77"/>
      <c r="F3" s="77"/>
      <c r="G3" s="77"/>
      <c r="H3" s="77"/>
      <c r="I3" s="77"/>
      <c r="J3" s="78"/>
      <c r="K3" s="79" t="s">
        <v>5</v>
      </c>
      <c r="L3" s="79"/>
      <c r="M3" s="79"/>
      <c r="N3" s="79"/>
      <c r="O3" s="79"/>
      <c r="P3" s="79"/>
      <c r="Q3" s="79"/>
      <c r="R3" s="80" t="s">
        <v>6</v>
      </c>
      <c r="S3" s="81"/>
      <c r="T3" s="81"/>
      <c r="U3" s="81"/>
      <c r="V3" s="81"/>
      <c r="W3" s="81"/>
      <c r="X3" s="82"/>
      <c r="Y3" s="83" t="s">
        <v>20</v>
      </c>
      <c r="Z3" s="84"/>
      <c r="AA3" s="84"/>
      <c r="AB3" s="84"/>
      <c r="AC3" s="84"/>
      <c r="AD3" s="84"/>
      <c r="AE3" s="85"/>
      <c r="AF3" s="95" t="s">
        <v>35</v>
      </c>
      <c r="AG3" s="96"/>
      <c r="AH3" s="96"/>
      <c r="AI3" s="96"/>
      <c r="AJ3" s="96"/>
      <c r="AK3" s="96"/>
      <c r="AL3" s="97"/>
    </row>
    <row r="4" spans="1:38" ht="15" thickBot="1" x14ac:dyDescent="0.35">
      <c r="B4" s="2"/>
      <c r="C4" s="40" t="s">
        <v>1</v>
      </c>
      <c r="D4" s="16">
        <v>40980</v>
      </c>
      <c r="E4" s="4">
        <v>40981</v>
      </c>
      <c r="F4" s="4">
        <v>40982</v>
      </c>
      <c r="G4" s="4">
        <v>40983</v>
      </c>
      <c r="H4" s="67" t="s">
        <v>29</v>
      </c>
      <c r="I4" s="4">
        <v>40985</v>
      </c>
      <c r="J4" s="67" t="s">
        <v>30</v>
      </c>
      <c r="K4" s="4">
        <v>40987</v>
      </c>
      <c r="L4" s="4">
        <v>40988</v>
      </c>
      <c r="M4" s="4">
        <v>40989</v>
      </c>
      <c r="N4" s="4">
        <v>40990</v>
      </c>
      <c r="O4" s="4">
        <v>40991</v>
      </c>
      <c r="P4" s="4">
        <v>40992</v>
      </c>
      <c r="Q4" s="4">
        <v>40993</v>
      </c>
      <c r="R4" s="16">
        <v>40994</v>
      </c>
      <c r="S4" s="4">
        <v>40995</v>
      </c>
      <c r="T4" s="3">
        <v>40996</v>
      </c>
      <c r="U4" s="67" t="s">
        <v>31</v>
      </c>
      <c r="V4" s="3">
        <v>40998</v>
      </c>
      <c r="W4" s="3">
        <v>40999</v>
      </c>
      <c r="X4" s="19">
        <v>41000</v>
      </c>
      <c r="Y4" s="22">
        <v>41001</v>
      </c>
      <c r="Z4" s="3">
        <v>41002</v>
      </c>
      <c r="AA4" s="3">
        <v>41003</v>
      </c>
      <c r="AB4" s="3">
        <v>41004</v>
      </c>
      <c r="AC4" s="3">
        <v>41005</v>
      </c>
      <c r="AD4" s="3">
        <v>41006</v>
      </c>
      <c r="AE4" s="19">
        <v>41007</v>
      </c>
      <c r="AF4" s="19">
        <v>41008</v>
      </c>
      <c r="AG4" s="19">
        <v>41009</v>
      </c>
      <c r="AH4" s="19">
        <v>41010</v>
      </c>
      <c r="AI4" s="19">
        <v>41011</v>
      </c>
      <c r="AJ4" s="19">
        <v>41012</v>
      </c>
      <c r="AK4" s="19">
        <v>41013</v>
      </c>
      <c r="AL4" s="19">
        <v>41014</v>
      </c>
    </row>
    <row r="5" spans="1:38" ht="15" thickBot="1" x14ac:dyDescent="0.35">
      <c r="C5" s="40" t="s">
        <v>0</v>
      </c>
      <c r="D5" s="17">
        <v>84.1</v>
      </c>
      <c r="E5" s="5">
        <v>83.9</v>
      </c>
      <c r="F5" s="5">
        <v>84.1</v>
      </c>
      <c r="G5" s="5">
        <v>83.3</v>
      </c>
      <c r="H5" s="11">
        <f>(G5+I5)/2</f>
        <v>83.05</v>
      </c>
      <c r="I5" s="5">
        <v>82.8</v>
      </c>
      <c r="J5" s="18">
        <f>(I5+K5)/2</f>
        <v>83.05</v>
      </c>
      <c r="K5" s="12">
        <v>83.3</v>
      </c>
      <c r="L5" s="5">
        <v>83.3</v>
      </c>
      <c r="M5" s="5">
        <v>82.7</v>
      </c>
      <c r="N5" s="5">
        <v>82.4</v>
      </c>
      <c r="O5" s="6">
        <v>82.8</v>
      </c>
      <c r="P5" s="5">
        <v>82.3</v>
      </c>
      <c r="Q5" s="37">
        <v>82.7</v>
      </c>
      <c r="R5" s="17">
        <v>83</v>
      </c>
      <c r="S5" s="5">
        <v>82.6</v>
      </c>
      <c r="T5" s="5">
        <v>82.5</v>
      </c>
      <c r="U5" s="11">
        <f>(T5+V5)/2</f>
        <v>82.35</v>
      </c>
      <c r="V5" s="7">
        <v>82.2</v>
      </c>
      <c r="W5" s="7">
        <v>82.5</v>
      </c>
      <c r="X5" s="20">
        <v>82.5</v>
      </c>
      <c r="Y5" s="23">
        <v>82</v>
      </c>
      <c r="Z5" s="7">
        <v>81.099999999999994</v>
      </c>
      <c r="AA5" s="7">
        <v>81.7</v>
      </c>
      <c r="AB5" s="7">
        <v>82.6</v>
      </c>
      <c r="AC5" s="7">
        <v>82.9</v>
      </c>
      <c r="AD5" s="7">
        <v>83.1</v>
      </c>
      <c r="AE5" s="24">
        <f>(AF5+AD5)/2</f>
        <v>83.25</v>
      </c>
      <c r="AF5" s="70">
        <v>83.4</v>
      </c>
    </row>
    <row r="6" spans="1:38" ht="15" thickBot="1" x14ac:dyDescent="0.35">
      <c r="C6" s="40" t="s">
        <v>17</v>
      </c>
      <c r="D6" s="32">
        <f>B17</f>
        <v>2850</v>
      </c>
      <c r="E6" s="26">
        <f>B14</f>
        <v>3250</v>
      </c>
      <c r="F6" s="26">
        <f>B17</f>
        <v>2850</v>
      </c>
      <c r="G6" s="26">
        <f>B13</f>
        <v>3250</v>
      </c>
      <c r="H6" s="26">
        <f>B14</f>
        <v>3250</v>
      </c>
      <c r="I6" s="26">
        <f>B17</f>
        <v>2850</v>
      </c>
      <c r="J6" s="33">
        <f>B17</f>
        <v>2850</v>
      </c>
      <c r="K6" s="29">
        <f>B14</f>
        <v>3250</v>
      </c>
      <c r="L6" s="26">
        <f>B17+100</f>
        <v>2950</v>
      </c>
      <c r="M6" s="26">
        <f>B17</f>
        <v>2850</v>
      </c>
      <c r="N6" s="26">
        <f>B13</f>
        <v>3250</v>
      </c>
      <c r="O6" s="26">
        <f>B14</f>
        <v>3250</v>
      </c>
      <c r="P6" s="26">
        <f>B17</f>
        <v>2850</v>
      </c>
      <c r="Q6" s="38">
        <f>B17</f>
        <v>2850</v>
      </c>
      <c r="R6" s="32">
        <f>B15</f>
        <v>3150</v>
      </c>
      <c r="S6" s="26">
        <f>B14</f>
        <v>3250</v>
      </c>
      <c r="T6" s="26">
        <f>B17</f>
        <v>2850</v>
      </c>
      <c r="U6" s="26">
        <f>B13</f>
        <v>3250</v>
      </c>
      <c r="V6" s="26">
        <f>B14</f>
        <v>3250</v>
      </c>
      <c r="W6" s="26">
        <f>B17</f>
        <v>2850</v>
      </c>
      <c r="X6" s="33">
        <f>B17</f>
        <v>2850</v>
      </c>
      <c r="Y6" s="32">
        <f>B15+200</f>
        <v>3350</v>
      </c>
      <c r="Z6" s="26">
        <f>B14</f>
        <v>3250</v>
      </c>
      <c r="AA6" s="26">
        <f>B16</f>
        <v>3350</v>
      </c>
      <c r="AB6" s="26">
        <f>B15</f>
        <v>3150</v>
      </c>
      <c r="AC6" s="26">
        <f>B14</f>
        <v>3250</v>
      </c>
      <c r="AD6" s="26">
        <f>B17</f>
        <v>2850</v>
      </c>
      <c r="AE6" s="26">
        <f>B17</f>
        <v>2850</v>
      </c>
    </row>
    <row r="7" spans="1:38" ht="15" thickBot="1" x14ac:dyDescent="0.35">
      <c r="C7" s="40" t="s">
        <v>18</v>
      </c>
      <c r="D7" s="34">
        <v>2509</v>
      </c>
      <c r="E7" s="27">
        <v>2930</v>
      </c>
      <c r="F7" s="27">
        <v>2408</v>
      </c>
      <c r="G7" s="27">
        <v>2843</v>
      </c>
      <c r="H7" s="27">
        <v>2807</v>
      </c>
      <c r="I7" s="27">
        <v>3453</v>
      </c>
      <c r="J7" s="35">
        <v>2170</v>
      </c>
      <c r="K7" s="30">
        <v>3027</v>
      </c>
      <c r="L7" s="27">
        <v>2731</v>
      </c>
      <c r="M7" s="27">
        <v>2499</v>
      </c>
      <c r="N7" s="27">
        <v>2922</v>
      </c>
      <c r="O7" s="27">
        <v>2715</v>
      </c>
      <c r="P7" s="27">
        <v>2689</v>
      </c>
      <c r="Q7" s="39">
        <v>2571</v>
      </c>
      <c r="R7" s="34">
        <v>2717</v>
      </c>
      <c r="S7" s="27">
        <v>2680</v>
      </c>
      <c r="T7" s="27">
        <v>2687</v>
      </c>
      <c r="U7" s="27">
        <v>2820</v>
      </c>
      <c r="V7" s="27">
        <v>3093</v>
      </c>
      <c r="W7" s="27">
        <v>2846</v>
      </c>
      <c r="X7" s="35">
        <v>2710</v>
      </c>
      <c r="Y7" s="34">
        <v>2633</v>
      </c>
      <c r="Z7" s="27">
        <v>2911</v>
      </c>
      <c r="AA7" s="27">
        <v>3247</v>
      </c>
      <c r="AB7" s="27">
        <v>2698</v>
      </c>
      <c r="AC7" s="27">
        <v>2870</v>
      </c>
      <c r="AD7" s="27">
        <v>2890</v>
      </c>
      <c r="AE7" s="35">
        <v>3400</v>
      </c>
    </row>
    <row r="8" spans="1:38" ht="15" thickBot="1" x14ac:dyDescent="0.35">
      <c r="C8" s="40" t="s">
        <v>19</v>
      </c>
      <c r="D8" s="28">
        <f>D7-D6</f>
        <v>-341</v>
      </c>
      <c r="E8" s="28">
        <f t="shared" ref="E8:AE8" si="0">E7-E6</f>
        <v>-320</v>
      </c>
      <c r="F8" s="28">
        <f t="shared" si="0"/>
        <v>-442</v>
      </c>
      <c r="G8" s="28">
        <f t="shared" si="0"/>
        <v>-407</v>
      </c>
      <c r="H8" s="28">
        <f t="shared" si="0"/>
        <v>-443</v>
      </c>
      <c r="I8" s="28">
        <f t="shared" si="0"/>
        <v>603</v>
      </c>
      <c r="J8" s="36">
        <f t="shared" si="0"/>
        <v>-680</v>
      </c>
      <c r="K8" s="31">
        <f t="shared" si="0"/>
        <v>-223</v>
      </c>
      <c r="L8" s="28">
        <f t="shared" si="0"/>
        <v>-219</v>
      </c>
      <c r="M8" s="28">
        <f t="shared" si="0"/>
        <v>-351</v>
      </c>
      <c r="N8" s="28">
        <f t="shared" si="0"/>
        <v>-328</v>
      </c>
      <c r="O8" s="28">
        <f t="shared" si="0"/>
        <v>-535</v>
      </c>
      <c r="P8" s="28">
        <f t="shared" si="0"/>
        <v>-161</v>
      </c>
      <c r="Q8" s="28">
        <f t="shared" si="0"/>
        <v>-279</v>
      </c>
      <c r="R8" s="28">
        <f t="shared" si="0"/>
        <v>-433</v>
      </c>
      <c r="S8" s="28">
        <f t="shared" si="0"/>
        <v>-570</v>
      </c>
      <c r="T8" s="28">
        <f t="shared" si="0"/>
        <v>-163</v>
      </c>
      <c r="U8" s="28">
        <f t="shared" si="0"/>
        <v>-430</v>
      </c>
      <c r="V8" s="28">
        <f t="shared" si="0"/>
        <v>-157</v>
      </c>
      <c r="W8" s="28">
        <f t="shared" si="0"/>
        <v>-4</v>
      </c>
      <c r="X8" s="36">
        <f t="shared" si="0"/>
        <v>-140</v>
      </c>
      <c r="Y8" s="28">
        <f t="shared" si="0"/>
        <v>-717</v>
      </c>
      <c r="Z8" s="28">
        <f t="shared" si="0"/>
        <v>-339</v>
      </c>
      <c r="AA8" s="28">
        <f t="shared" si="0"/>
        <v>-103</v>
      </c>
      <c r="AB8" s="28">
        <f t="shared" si="0"/>
        <v>-452</v>
      </c>
      <c r="AC8" s="28">
        <f t="shared" si="0"/>
        <v>-380</v>
      </c>
      <c r="AD8" s="28">
        <f t="shared" si="0"/>
        <v>40</v>
      </c>
      <c r="AE8" s="36">
        <f t="shared" si="0"/>
        <v>550</v>
      </c>
    </row>
    <row r="9" spans="1:38" ht="15" thickBot="1" x14ac:dyDescent="0.35">
      <c r="D9" s="86" t="s">
        <v>7</v>
      </c>
      <c r="E9" s="87"/>
      <c r="F9" s="87"/>
      <c r="G9" s="87"/>
      <c r="H9" s="87"/>
      <c r="I9" s="88"/>
      <c r="J9" s="9">
        <f>SUM(D5:J5) /7</f>
        <v>83.471428571428561</v>
      </c>
      <c r="K9" s="87" t="s">
        <v>7</v>
      </c>
      <c r="L9" s="87"/>
      <c r="M9" s="87"/>
      <c r="N9" s="87"/>
      <c r="O9" s="87"/>
      <c r="P9" s="88"/>
      <c r="Q9" s="52">
        <f>SUM(K5:Q5) /7</f>
        <v>82.785714285714306</v>
      </c>
      <c r="R9" s="86" t="s">
        <v>7</v>
      </c>
      <c r="S9" s="87"/>
      <c r="T9" s="87"/>
      <c r="U9" s="87"/>
      <c r="V9" s="87"/>
      <c r="W9" s="88"/>
      <c r="X9" s="21">
        <f>SUM(R5:X5) /7</f>
        <v>82.521428571428572</v>
      </c>
      <c r="Y9" s="86" t="s">
        <v>7</v>
      </c>
      <c r="Z9" s="87"/>
      <c r="AA9" s="87"/>
      <c r="AB9" s="87"/>
      <c r="AC9" s="87"/>
      <c r="AD9" s="88"/>
      <c r="AE9" s="55">
        <f>SUM(Y5:AE5) /7</f>
        <v>82.378571428571419</v>
      </c>
    </row>
    <row r="10" spans="1:38" ht="15" thickBot="1" x14ac:dyDescent="0.35">
      <c r="D10" s="89" t="s">
        <v>8</v>
      </c>
      <c r="E10" s="90"/>
      <c r="F10" s="90"/>
      <c r="G10" s="90"/>
      <c r="H10" s="90"/>
      <c r="I10" s="91"/>
      <c r="J10" s="10">
        <v>0</v>
      </c>
      <c r="K10" s="90" t="s">
        <v>8</v>
      </c>
      <c r="L10" s="90"/>
      <c r="M10" s="90"/>
      <c r="N10" s="90"/>
      <c r="O10" s="90"/>
      <c r="P10" s="91"/>
      <c r="Q10" s="53">
        <f>Q9-J9</f>
        <v>-0.68571428571425486</v>
      </c>
      <c r="R10" s="89" t="s">
        <v>8</v>
      </c>
      <c r="S10" s="90"/>
      <c r="T10" s="90"/>
      <c r="U10" s="90"/>
      <c r="V10" s="90"/>
      <c r="W10" s="91"/>
      <c r="X10" s="21">
        <f>X9-Q9</f>
        <v>-0.26428571428573377</v>
      </c>
      <c r="Y10" s="89" t="s">
        <v>8</v>
      </c>
      <c r="Z10" s="90"/>
      <c r="AA10" s="90"/>
      <c r="AB10" s="90"/>
      <c r="AC10" s="90"/>
      <c r="AD10" s="91"/>
      <c r="AE10" s="55">
        <f>AE9-X9</f>
        <v>-0.14285714285715301</v>
      </c>
    </row>
    <row r="11" spans="1:38" ht="15" thickBot="1" x14ac:dyDescent="0.35">
      <c r="D11" s="92" t="s">
        <v>26</v>
      </c>
      <c r="E11" s="93"/>
      <c r="F11" s="93"/>
      <c r="G11" s="93"/>
      <c r="H11" s="93"/>
      <c r="I11" s="94"/>
      <c r="J11" s="51">
        <f>SUM(D8:J8)/7</f>
        <v>-290</v>
      </c>
      <c r="K11" s="93" t="s">
        <v>26</v>
      </c>
      <c r="L11" s="93"/>
      <c r="M11" s="93"/>
      <c r="N11" s="93"/>
      <c r="O11" s="93"/>
      <c r="P11" s="94"/>
      <c r="Q11" s="13">
        <f>SUM(K8:Q8)/7</f>
        <v>-299.42857142857144</v>
      </c>
      <c r="R11" s="92" t="s">
        <v>26</v>
      </c>
      <c r="S11" s="93"/>
      <c r="T11" s="93"/>
      <c r="U11" s="93"/>
      <c r="V11" s="93"/>
      <c r="W11" s="94"/>
      <c r="X11" s="54">
        <f>SUM(R8:X8)/7</f>
        <v>-271</v>
      </c>
      <c r="Y11" s="92" t="s">
        <v>26</v>
      </c>
      <c r="Z11" s="93"/>
      <c r="AA11" s="93"/>
      <c r="AB11" s="93"/>
      <c r="AC11" s="93"/>
      <c r="AD11" s="94"/>
      <c r="AE11" s="56">
        <f>SUM(Y8:AE8)/7</f>
        <v>-200.14285714285714</v>
      </c>
    </row>
    <row r="12" spans="1:38" x14ac:dyDescent="0.3">
      <c r="A12" s="62" t="s">
        <v>28</v>
      </c>
      <c r="B12" s="63" t="s">
        <v>27</v>
      </c>
    </row>
    <row r="13" spans="1:38" x14ac:dyDescent="0.3">
      <c r="A13" s="64" t="s">
        <v>21</v>
      </c>
      <c r="B13" s="24">
        <v>3250</v>
      </c>
    </row>
    <row r="14" spans="1:38" x14ac:dyDescent="0.3">
      <c r="A14" s="64" t="s">
        <v>22</v>
      </c>
      <c r="B14" s="24">
        <v>3250</v>
      </c>
    </row>
    <row r="15" spans="1:38" x14ac:dyDescent="0.3">
      <c r="A15" s="64" t="s">
        <v>25</v>
      </c>
      <c r="B15" s="24">
        <v>3150</v>
      </c>
      <c r="V15" s="2"/>
      <c r="W15" s="2"/>
      <c r="X15" s="2"/>
      <c r="Z15" s="8"/>
    </row>
    <row r="16" spans="1:38" x14ac:dyDescent="0.3">
      <c r="A16" s="64" t="s">
        <v>23</v>
      </c>
      <c r="B16" s="24">
        <v>3350</v>
      </c>
    </row>
    <row r="17" spans="1:27" ht="15" thickBot="1" x14ac:dyDescent="0.35">
      <c r="A17" s="65" t="s">
        <v>24</v>
      </c>
      <c r="B17" s="66">
        <v>2850</v>
      </c>
    </row>
    <row r="19" spans="1:27" ht="15" thickBot="1" x14ac:dyDescent="0.35"/>
    <row r="20" spans="1:27" x14ac:dyDescent="0.3">
      <c r="A20" s="62" t="s">
        <v>2</v>
      </c>
      <c r="B20" s="63">
        <f>AE4-D4</f>
        <v>27</v>
      </c>
    </row>
    <row r="21" spans="1:27" x14ac:dyDescent="0.3">
      <c r="A21" s="64" t="s">
        <v>3</v>
      </c>
      <c r="B21" s="98">
        <f>AE9-J9</f>
        <v>-1.0928571428571416</v>
      </c>
    </row>
    <row r="22" spans="1:27" x14ac:dyDescent="0.3">
      <c r="A22" s="99" t="s">
        <v>36</v>
      </c>
      <c r="B22" s="24">
        <f>B21/4</f>
        <v>-0.27321428571428541</v>
      </c>
    </row>
    <row r="23" spans="1:27" ht="15" thickBot="1" x14ac:dyDescent="0.35">
      <c r="A23" s="65" t="s">
        <v>32</v>
      </c>
      <c r="B23" s="66">
        <f>SUM(D8:AE8)/25</f>
        <v>-296.95999999999998</v>
      </c>
    </row>
    <row r="32" spans="1:27" x14ac:dyDescent="0.3"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spans="4:27" x14ac:dyDescent="0.3">
      <c r="D33" s="57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</row>
    <row r="34" spans="4:27" x14ac:dyDescent="0.3">
      <c r="D34" s="57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7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</row>
    <row r="35" spans="4:27" x14ac:dyDescent="0.3">
      <c r="D35" s="57"/>
      <c r="E35" s="75"/>
      <c r="F35" s="75"/>
      <c r="G35" s="75"/>
      <c r="H35" s="59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59"/>
      <c r="V35" s="75"/>
      <c r="W35" s="75"/>
      <c r="X35" s="75"/>
      <c r="Y35" s="75"/>
      <c r="Z35" s="75"/>
      <c r="AA35" s="60"/>
    </row>
    <row r="36" spans="4:27" x14ac:dyDescent="0.3"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spans="4:27" x14ac:dyDescent="0.3"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</sheetData>
  <mergeCells count="24">
    <mergeCell ref="AF3:AL3"/>
    <mergeCell ref="K11:P11"/>
    <mergeCell ref="R9:W9"/>
    <mergeCell ref="R10:W10"/>
    <mergeCell ref="R11:W11"/>
    <mergeCell ref="Y9:AD9"/>
    <mergeCell ref="Y10:AD10"/>
    <mergeCell ref="Y11:AD11"/>
    <mergeCell ref="V35:W35"/>
    <mergeCell ref="X35:Z35"/>
    <mergeCell ref="D3:J3"/>
    <mergeCell ref="K3:Q3"/>
    <mergeCell ref="R3:X3"/>
    <mergeCell ref="Y3:AE3"/>
    <mergeCell ref="D9:I9"/>
    <mergeCell ref="E35:G35"/>
    <mergeCell ref="I35:K35"/>
    <mergeCell ref="L35:N35"/>
    <mergeCell ref="O35:Q35"/>
    <mergeCell ref="R35:T35"/>
    <mergeCell ref="D10:I10"/>
    <mergeCell ref="D11:I11"/>
    <mergeCell ref="K9:P9"/>
    <mergeCell ref="K10:P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Esben</dc:creator>
  <cp:lastModifiedBy>Esben</cp:lastModifiedBy>
  <dcterms:created xsi:type="dcterms:W3CDTF">2012-03-12T07:04:10Z</dcterms:created>
  <dcterms:modified xsi:type="dcterms:W3CDTF">2012-04-09T13:26:28Z</dcterms:modified>
</cp:coreProperties>
</file>