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enne_projektmappe"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  <sheet name="Ark4" sheetId="4" r:id="rId4"/>
  </sheets>
  <calcPr calcId="145621"/>
</workbook>
</file>

<file path=xl/calcChain.xml><?xml version="1.0" encoding="utf-8"?>
<calcChain xmlns="http://schemas.openxmlformats.org/spreadsheetml/2006/main">
  <c r="J23" i="1" l="1"/>
  <c r="J24" i="1"/>
  <c r="J25" i="1"/>
  <c r="J26" i="1"/>
  <c r="J22" i="1"/>
  <c r="E22" i="1"/>
  <c r="E26" i="1"/>
  <c r="E25" i="1"/>
  <c r="E23" i="1"/>
  <c r="E24" i="1"/>
  <c r="J27" i="1" l="1"/>
  <c r="G33" i="1" s="1"/>
  <c r="N38" i="1" s="1"/>
  <c r="N37" i="1" l="1"/>
  <c r="N39" i="1"/>
  <c r="N40" i="1" l="1"/>
  <c r="I41" i="1" s="1"/>
</calcChain>
</file>

<file path=xl/sharedStrings.xml><?xml version="1.0" encoding="utf-8"?>
<sst xmlns="http://schemas.openxmlformats.org/spreadsheetml/2006/main" count="36" uniqueCount="36">
  <si>
    <t>Harris Benedict-formlen: </t>
  </si>
  <si>
    <t>BMR = 66+(13.7 x vægt i kg)+(5 x højde i cm)-(6.8 x alder i år)</t>
  </si>
  <si>
    <t>Udregning af ligevægts indtag målt i kcal(kalorier)</t>
  </si>
  <si>
    <t>Højde(cm)</t>
  </si>
  <si>
    <t>Vægt(kg):</t>
  </si>
  <si>
    <t>Alder(år):</t>
  </si>
  <si>
    <r>
      <t>Stillesidende</t>
    </r>
    <r>
      <rPr>
        <sz val="10"/>
        <color rgb="FF333333"/>
        <rFont val="Trebuchet MS"/>
        <family val="2"/>
      </rPr>
      <t> (meget lidt eller ingen daglig træning) = BMR x 1,2 </t>
    </r>
  </si>
  <si>
    <r>
      <t>Let aktiv</t>
    </r>
    <r>
      <rPr>
        <sz val="10"/>
        <color rgb="FF333333"/>
        <rFont val="Trebuchet MS"/>
        <family val="2"/>
      </rPr>
      <t> (træning/sport 1-3 dage om ugen) = BMR x 1,375 </t>
    </r>
  </si>
  <si>
    <r>
      <t>Jævnt aktiv</t>
    </r>
    <r>
      <rPr>
        <sz val="10"/>
        <color rgb="FF333333"/>
        <rFont val="Trebuchet MS"/>
        <family val="2"/>
      </rPr>
      <t> (moderat træning/sport 3-5 dage om ugen) = BMR x 1,55 (her vil de fleste af os trænende nok ligge, nok lidt under)</t>
    </r>
  </si>
  <si>
    <r>
      <t>Meget aktiv</t>
    </r>
    <r>
      <rPr>
        <sz val="10"/>
        <color rgb="FF333333"/>
        <rFont val="Trebuchet MS"/>
        <family val="2"/>
      </rPr>
      <t> (meget hård træning/sport 6-7 dage om ugen = BMR x 1,725 </t>
    </r>
  </si>
  <si>
    <r>
      <t>Ekstrem aktiv</t>
    </r>
    <r>
      <rPr>
        <sz val="10"/>
        <color rgb="FF333333"/>
        <rFont val="Trebuchet MS"/>
        <family val="2"/>
      </rPr>
      <t> (meget hård træning 6-7 om ugen og fysisk krævende job eller træning 2 gange dagligt) = BMR -x 1,9 </t>
    </r>
  </si>
  <si>
    <t>Aktivitets niveau:</t>
  </si>
  <si>
    <t>Essentielle kcal indtag for at opretholde en ligevægt:</t>
  </si>
  <si>
    <t>Stilledesidende:</t>
  </si>
  <si>
    <t>BMR er den mægde kalorier du forbrænder på en dag uden nogen fysisk aktivitet.</t>
  </si>
  <si>
    <t>Derfor tager jeg højde for hvor aktiv du er, dette gøres ved at gange BMR med en faktor,</t>
  </si>
  <si>
    <t>bestemt af dit daglige aktivititetsniveau.</t>
  </si>
  <si>
    <t>Let aktiv:</t>
  </si>
  <si>
    <t>Jævnt aktiv:</t>
  </si>
  <si>
    <t>Meget aktiv:</t>
  </si>
  <si>
    <t>Ekstrem aktiv:</t>
  </si>
  <si>
    <t>Er den mængde kcal du skal indtage hver dag for at holde din vægt.</t>
  </si>
  <si>
    <t>Hvis du har forskellige former og antal af aktiviteter hver uge kan du vælge at "tjekke" nogle af tjekboksene.</t>
  </si>
  <si>
    <t>Eks. En måned ved jeg, at jeg kommer til at træne både jævnt -og meget aktivt, derfor vil jeg gerne vide,</t>
  </si>
  <si>
    <t>hvad mit lige væktsindtag burde være lige præcis den måned.</t>
  </si>
  <si>
    <t>Resultat af det gennemsnitslige kcal indtag:</t>
  </si>
  <si>
    <t>Så hvis jeg "tjekker" de to bokse vil de tog kalorie indtag blive summeret og der efter divideret med 2.</t>
  </si>
  <si>
    <t>Kcal</t>
  </si>
  <si>
    <t xml:space="preserve">Det næste der skal udregnes er om, jeg skal bulke/cutte. </t>
  </si>
  <si>
    <t>Bulk:</t>
  </si>
  <si>
    <t>Cut:</t>
  </si>
  <si>
    <r>
      <t xml:space="preserve">Antal kcal du vil være </t>
    </r>
    <r>
      <rPr>
        <b/>
        <sz val="12"/>
        <color theme="1"/>
        <rFont val="Calibri"/>
        <family val="2"/>
        <scheme val="minor"/>
      </rPr>
      <t>under</t>
    </r>
    <r>
      <rPr>
        <sz val="11"/>
        <color theme="1"/>
        <rFont val="Calibri"/>
        <family val="2"/>
        <scheme val="minor"/>
      </rPr>
      <t xml:space="preserve"> dit ligevægtsindtag.</t>
    </r>
  </si>
  <si>
    <r>
      <t xml:space="preserve">Antal kcal du vil være </t>
    </r>
    <r>
      <rPr>
        <b/>
        <sz val="12"/>
        <color theme="1"/>
        <rFont val="Calibri"/>
        <family val="2"/>
        <scheme val="minor"/>
      </rPr>
      <t>over</t>
    </r>
    <r>
      <rPr>
        <sz val="11"/>
        <color theme="1"/>
        <rFont val="Calibri"/>
        <family val="2"/>
        <scheme val="minor"/>
      </rPr>
      <t xml:space="preserve"> dit ligevægtsindtag.</t>
    </r>
  </si>
  <si>
    <t>Dit kcal indtag under bulk/cut/ligevægtsindtag vil være</t>
  </si>
  <si>
    <t>Ligevægt</t>
  </si>
  <si>
    <t>Hvis du bare vil se dit lige vægt indtag uden at tilføje bulk/cut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</si>
</sst>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333333"/>
      <name val="Trebuchet MS"/>
      <family val="2"/>
    </font>
    <font>
      <b/>
      <sz val="10"/>
      <color rgb="FF333333"/>
      <name val="Trebuchet MS"/>
      <family val="2"/>
    </font>
    <font>
      <sz val="18"/>
      <color theme="1"/>
      <name val="Calibri"/>
      <family val="2"/>
      <scheme val="minor"/>
    </font>
    <font>
      <b/>
      <sz val="10"/>
      <color theme="1" tint="0.14999847407452621"/>
      <name val="Trebuchet MS"/>
      <family val="2"/>
    </font>
    <font>
      <sz val="8"/>
      <name val="Tahoma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3" fillId="2" borderId="0" xfId="0" applyFont="1" applyFill="1"/>
    <xf numFmtId="0" fontId="1" fillId="2" borderId="0" xfId="0" applyFont="1" applyFill="1"/>
    <xf numFmtId="0" fontId="2" fillId="2" borderId="0" xfId="0" applyFont="1" applyFill="1"/>
    <xf numFmtId="0" fontId="0" fillId="2" borderId="2" xfId="0" applyFill="1" applyBorder="1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0" xfId="0" applyFont="1" applyFill="1"/>
    <xf numFmtId="0" fontId="0" fillId="2" borderId="5" xfId="0" applyFill="1" applyBorder="1"/>
    <xf numFmtId="0" fontId="7" fillId="2" borderId="0" xfId="0" applyFont="1" applyFill="1"/>
    <xf numFmtId="0" fontId="6" fillId="2" borderId="0" xfId="0" applyFont="1" applyFill="1"/>
    <xf numFmtId="0" fontId="8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fmlaLink="$H$22" lockText="1" noThreeD="1"/>
</file>

<file path=xl/ctrlProps/ctrlProp2.xml><?xml version="1.0" encoding="utf-8"?>
<formControlPr xmlns="http://schemas.microsoft.com/office/spreadsheetml/2009/9/main" objectType="CheckBox" fmlaLink="$H$23" lockText="1" noThreeD="1"/>
</file>

<file path=xl/ctrlProps/ctrlProp3.xml><?xml version="1.0" encoding="utf-8"?>
<formControlPr xmlns="http://schemas.microsoft.com/office/spreadsheetml/2009/9/main" objectType="CheckBox" fmlaLink="$H$24" lockText="1" noThreeD="1"/>
</file>

<file path=xl/ctrlProps/ctrlProp4.xml><?xml version="1.0" encoding="utf-8"?>
<formControlPr xmlns="http://schemas.microsoft.com/office/spreadsheetml/2009/9/main" objectType="CheckBox" fmlaLink="$H$25" lockText="1" noThreeD="1"/>
</file>

<file path=xl/ctrlProps/ctrlProp5.xml><?xml version="1.0" encoding="utf-8"?>
<formControlPr xmlns="http://schemas.microsoft.com/office/spreadsheetml/2009/9/main" objectType="CheckBox" fmlaLink="$H$26" lockText="1" noThreeD="1"/>
</file>

<file path=xl/ctrlProps/ctrlProp6.xml><?xml version="1.0" encoding="utf-8"?>
<formControlPr xmlns="http://schemas.microsoft.com/office/spreadsheetml/2009/9/main" objectType="Radio" firstButton="1" fmlaLink="$L$37:$L$39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21</xdr:row>
          <xdr:rowOff>9525</xdr:rowOff>
        </xdr:from>
        <xdr:to>
          <xdr:col>6</xdr:col>
          <xdr:colOff>447675</xdr:colOff>
          <xdr:row>22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22</xdr:row>
          <xdr:rowOff>9525</xdr:rowOff>
        </xdr:from>
        <xdr:to>
          <xdr:col>6</xdr:col>
          <xdr:colOff>447675</xdr:colOff>
          <xdr:row>23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23</xdr:row>
          <xdr:rowOff>9525</xdr:rowOff>
        </xdr:from>
        <xdr:to>
          <xdr:col>6</xdr:col>
          <xdr:colOff>447675</xdr:colOff>
          <xdr:row>24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24</xdr:row>
          <xdr:rowOff>9525</xdr:rowOff>
        </xdr:from>
        <xdr:to>
          <xdr:col>6</xdr:col>
          <xdr:colOff>447675</xdr:colOff>
          <xdr:row>25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25</xdr:row>
          <xdr:rowOff>9525</xdr:rowOff>
        </xdr:from>
        <xdr:to>
          <xdr:col>6</xdr:col>
          <xdr:colOff>447675</xdr:colOff>
          <xdr:row>26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35</xdr:row>
          <xdr:rowOff>180975</xdr:rowOff>
        </xdr:from>
        <xdr:to>
          <xdr:col>4</xdr:col>
          <xdr:colOff>514350</xdr:colOff>
          <xdr:row>37</xdr:row>
          <xdr:rowOff>19050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36</xdr:row>
          <xdr:rowOff>180975</xdr:rowOff>
        </xdr:from>
        <xdr:to>
          <xdr:col>4</xdr:col>
          <xdr:colOff>514350</xdr:colOff>
          <xdr:row>38</xdr:row>
          <xdr:rowOff>9525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37</xdr:row>
          <xdr:rowOff>180975</xdr:rowOff>
        </xdr:from>
        <xdr:to>
          <xdr:col>4</xdr:col>
          <xdr:colOff>514350</xdr:colOff>
          <xdr:row>39</xdr:row>
          <xdr:rowOff>19050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1"/>
  <dimension ref="B1:O42"/>
  <sheetViews>
    <sheetView tabSelected="1" topLeftCell="A4" workbookViewId="0">
      <selection activeCell="R14" sqref="R14"/>
    </sheetView>
  </sheetViews>
  <sheetFormatPr defaultRowHeight="15" x14ac:dyDescent="0.25"/>
  <cols>
    <col min="2" max="2" width="10.7109375" customWidth="1"/>
    <col min="3" max="3" width="14.85546875" customWidth="1"/>
    <col min="5" max="5" width="11.7109375" customWidth="1"/>
  </cols>
  <sheetData>
    <row r="1" spans="2: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23.25" x14ac:dyDescent="0.35">
      <c r="B2" s="1"/>
      <c r="C2" s="1"/>
      <c r="D2" s="2" t="s">
        <v>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 ht="15.75" x14ac:dyDescent="0.3">
      <c r="B4" s="1"/>
      <c r="C4" s="3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5" ht="15.75" x14ac:dyDescent="0.3">
      <c r="B5" s="1"/>
      <c r="C5" s="4" t="s">
        <v>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x14ac:dyDescent="0.25">
      <c r="B7" s="1"/>
      <c r="C7" s="5" t="s">
        <v>4</v>
      </c>
      <c r="D7" s="6">
        <v>100</v>
      </c>
      <c r="E7" s="1"/>
      <c r="F7" s="1" t="s">
        <v>14</v>
      </c>
      <c r="G7" s="1"/>
      <c r="H7" s="1"/>
      <c r="I7" s="1"/>
      <c r="J7" s="1"/>
      <c r="K7" s="1"/>
      <c r="L7" s="1"/>
      <c r="M7" s="1"/>
      <c r="N7" s="1"/>
      <c r="O7" s="1"/>
    </row>
    <row r="8" spans="2:15" x14ac:dyDescent="0.25">
      <c r="B8" s="1"/>
      <c r="C8" s="7" t="s">
        <v>3</v>
      </c>
      <c r="D8" s="6">
        <v>100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</row>
    <row r="9" spans="2:15" x14ac:dyDescent="0.25">
      <c r="B9" s="1"/>
      <c r="C9" s="8" t="s">
        <v>5</v>
      </c>
      <c r="D9" s="6">
        <v>100</v>
      </c>
      <c r="E9" s="1"/>
      <c r="F9" s="1" t="s">
        <v>16</v>
      </c>
      <c r="G9" s="1"/>
      <c r="H9" s="1"/>
      <c r="I9" s="1"/>
      <c r="J9" s="1"/>
      <c r="K9" s="1"/>
      <c r="L9" s="1"/>
      <c r="M9" s="1"/>
      <c r="N9" s="1"/>
      <c r="O9" s="1"/>
    </row>
    <row r="10" spans="2:15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2:15" x14ac:dyDescent="0.25">
      <c r="B11" s="1"/>
      <c r="C11" s="9" t="s">
        <v>11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2:15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2:15" ht="15.75" x14ac:dyDescent="0.3">
      <c r="B13" s="1"/>
      <c r="C13" s="4" t="s">
        <v>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2:15" ht="15.75" x14ac:dyDescent="0.3">
      <c r="B14" s="1"/>
      <c r="C14" s="4" t="s">
        <v>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2:15" ht="15.75" x14ac:dyDescent="0.3">
      <c r="B15" s="1"/>
      <c r="C15" s="4" t="s">
        <v>8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2:15" ht="15.75" x14ac:dyDescent="0.3">
      <c r="B16" s="1"/>
      <c r="C16" s="4" t="s">
        <v>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15" ht="15.75" x14ac:dyDescent="0.3">
      <c r="B17" s="1"/>
      <c r="C17" s="4" t="s">
        <v>10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2:15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2:15" ht="15.75" x14ac:dyDescent="0.3">
      <c r="B19" s="1"/>
      <c r="C19" s="4" t="s">
        <v>12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2:15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2:15" x14ac:dyDescent="0.25">
      <c r="B21" s="1"/>
      <c r="C21" s="1"/>
      <c r="D21" s="1"/>
      <c r="E21" s="1" t="s">
        <v>21</v>
      </c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2:15" ht="15.75" x14ac:dyDescent="0.3">
      <c r="B22" s="1"/>
      <c r="C22" s="4" t="s">
        <v>13</v>
      </c>
      <c r="D22" s="1"/>
      <c r="E22" s="1">
        <f>(66+(13.7*$D$7)+(5*$D$8)-(6.8*$D$9))*(1.2)</f>
        <v>1507.2</v>
      </c>
      <c r="F22" s="1"/>
      <c r="G22" s="1"/>
      <c r="H22" s="14" t="b">
        <v>1</v>
      </c>
      <c r="I22" s="14"/>
      <c r="J22" s="14">
        <f>IF(H22,1,0)</f>
        <v>1</v>
      </c>
      <c r="K22" s="1"/>
      <c r="L22" s="1"/>
      <c r="M22" s="1"/>
      <c r="N22" s="1"/>
      <c r="O22" s="1"/>
    </row>
    <row r="23" spans="2:15" ht="15.75" x14ac:dyDescent="0.3">
      <c r="B23" s="1"/>
      <c r="C23" s="10" t="s">
        <v>17</v>
      </c>
      <c r="D23" s="1"/>
      <c r="E23" s="1">
        <f>(66+(13.7*$D$7)+(5*$D$8)-(6.8*$D$9))*(1.375)</f>
        <v>1727</v>
      </c>
      <c r="F23" s="1"/>
      <c r="G23" s="1"/>
      <c r="H23" s="14" t="b">
        <v>0</v>
      </c>
      <c r="I23" s="14"/>
      <c r="J23" s="14">
        <f t="shared" ref="J23:J26" si="0">IF(H23,1,0)</f>
        <v>0</v>
      </c>
      <c r="K23" s="1"/>
      <c r="L23" s="1"/>
      <c r="M23" s="1"/>
      <c r="N23" s="1"/>
      <c r="O23" s="1"/>
    </row>
    <row r="24" spans="2:15" ht="15.75" x14ac:dyDescent="0.3">
      <c r="B24" s="1"/>
      <c r="C24" s="10" t="s">
        <v>18</v>
      </c>
      <c r="D24" s="1"/>
      <c r="E24" s="1">
        <f>(66+(13.7*$D$7)+(5*$D$8)-(6.8*$D$9))*(1.55)</f>
        <v>1946.8</v>
      </c>
      <c r="F24" s="1"/>
      <c r="G24" s="1"/>
      <c r="H24" s="14" t="b">
        <v>0</v>
      </c>
      <c r="I24" s="14"/>
      <c r="J24" s="14">
        <f t="shared" si="0"/>
        <v>0</v>
      </c>
      <c r="K24" s="1"/>
      <c r="L24" s="1"/>
      <c r="M24" s="1"/>
      <c r="N24" s="1"/>
      <c r="O24" s="1"/>
    </row>
    <row r="25" spans="2:15" ht="15.75" x14ac:dyDescent="0.3">
      <c r="B25" s="1"/>
      <c r="C25" s="10" t="s">
        <v>19</v>
      </c>
      <c r="D25" s="1"/>
      <c r="E25" s="1">
        <f>(66+(13.7*$D$7)+(5*$D$8)-(6.8*$D$9))*(1.725)</f>
        <v>2166.6</v>
      </c>
      <c r="F25" s="1"/>
      <c r="G25" s="1"/>
      <c r="H25" s="14" t="b">
        <v>0</v>
      </c>
      <c r="I25" s="14"/>
      <c r="J25" s="14">
        <f t="shared" si="0"/>
        <v>0</v>
      </c>
      <c r="K25" s="1"/>
      <c r="L25" s="1"/>
      <c r="M25" s="1"/>
      <c r="N25" s="1"/>
      <c r="O25" s="1"/>
    </row>
    <row r="26" spans="2:15" ht="15.75" x14ac:dyDescent="0.3">
      <c r="B26" s="1"/>
      <c r="C26" s="10" t="s">
        <v>20</v>
      </c>
      <c r="D26" s="1"/>
      <c r="E26" s="1">
        <f>(66+(13.7*$D$7)+(5*$D$8)-(6.8*$D$9))*(1.9)</f>
        <v>2386.4</v>
      </c>
      <c r="F26" s="1"/>
      <c r="G26" s="1"/>
      <c r="H26" s="14" t="b">
        <v>0</v>
      </c>
      <c r="I26" s="14"/>
      <c r="J26" s="14">
        <f t="shared" si="0"/>
        <v>0</v>
      </c>
      <c r="K26" s="1"/>
      <c r="L26" s="1"/>
      <c r="M26" s="1"/>
      <c r="N26" s="1"/>
      <c r="O26" s="1"/>
    </row>
    <row r="27" spans="2:15" x14ac:dyDescent="0.25">
      <c r="B27" s="1"/>
      <c r="C27" s="1"/>
      <c r="D27" s="1"/>
      <c r="E27" s="1"/>
      <c r="F27" s="1"/>
      <c r="G27" s="1"/>
      <c r="H27" s="14"/>
      <c r="I27" s="14"/>
      <c r="J27" s="14">
        <f>SUM(J22:J26)</f>
        <v>1</v>
      </c>
      <c r="K27" s="1"/>
      <c r="L27" s="1"/>
      <c r="M27" s="1"/>
      <c r="N27" s="1"/>
      <c r="O27" s="1"/>
    </row>
    <row r="28" spans="2:15" ht="15.75" x14ac:dyDescent="0.3">
      <c r="B28" s="1"/>
      <c r="C28" s="10" t="s">
        <v>22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2:15" ht="15.75" x14ac:dyDescent="0.3">
      <c r="B29" s="1"/>
      <c r="C29" s="10" t="s">
        <v>23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2:15" ht="15.75" x14ac:dyDescent="0.3">
      <c r="B30" s="1"/>
      <c r="C30" s="10" t="s">
        <v>24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2:15" ht="15.75" x14ac:dyDescent="0.3">
      <c r="B31" s="1"/>
      <c r="C31" s="10" t="s">
        <v>26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2:15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2:15" ht="15.75" x14ac:dyDescent="0.3">
      <c r="B33" s="1"/>
      <c r="C33" s="10" t="s">
        <v>25</v>
      </c>
      <c r="D33" s="1"/>
      <c r="E33" s="1"/>
      <c r="F33" s="1"/>
      <c r="G33" s="10">
        <f>((IF(H22,E22,0))+(IF(H23,E23,0))+(IF(H24,E24,0))+(IF(H25,E25,0))+(IF(H26,E26,0)))/(J27)</f>
        <v>1507.2</v>
      </c>
      <c r="H33" s="1" t="s">
        <v>27</v>
      </c>
      <c r="I33" s="1"/>
      <c r="J33" s="1"/>
      <c r="K33" s="1"/>
      <c r="L33" s="1"/>
      <c r="M33" s="1"/>
      <c r="N33" s="1"/>
      <c r="O33" s="1"/>
    </row>
    <row r="34" spans="2:15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2:15" ht="15.75" x14ac:dyDescent="0.3">
      <c r="B35" s="1"/>
      <c r="C35" s="10" t="s">
        <v>28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2:15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2:15" ht="15.75" x14ac:dyDescent="0.25">
      <c r="B37" s="1"/>
      <c r="C37" s="5" t="s">
        <v>29</v>
      </c>
      <c r="D37" s="6">
        <v>500</v>
      </c>
      <c r="E37" s="1"/>
      <c r="F37" s="1" t="s">
        <v>32</v>
      </c>
      <c r="G37" s="1"/>
      <c r="H37" s="1"/>
      <c r="I37" s="1"/>
      <c r="J37" s="1"/>
      <c r="K37" s="1"/>
      <c r="L37" s="14">
        <v>3</v>
      </c>
      <c r="M37" s="14"/>
      <c r="N37" s="14">
        <f>IF(L37=1,G33+D37,0)</f>
        <v>0</v>
      </c>
      <c r="O37" s="1"/>
    </row>
    <row r="38" spans="2:15" ht="15.75" x14ac:dyDescent="0.25">
      <c r="B38" s="1"/>
      <c r="C38" s="7" t="s">
        <v>30</v>
      </c>
      <c r="D38" s="6">
        <v>500</v>
      </c>
      <c r="E38" s="1"/>
      <c r="F38" s="1" t="s">
        <v>31</v>
      </c>
      <c r="G38" s="1"/>
      <c r="H38" s="1"/>
      <c r="I38" s="1"/>
      <c r="J38" s="1"/>
      <c r="K38" s="1"/>
      <c r="L38" s="14"/>
      <c r="M38" s="14"/>
      <c r="N38" s="14">
        <f>IF(L37=2,G33-D38,0)</f>
        <v>0</v>
      </c>
      <c r="O38" s="1"/>
    </row>
    <row r="39" spans="2:15" x14ac:dyDescent="0.25">
      <c r="B39" s="1"/>
      <c r="C39" s="8" t="s">
        <v>34</v>
      </c>
      <c r="D39" s="11"/>
      <c r="E39" s="1"/>
      <c r="F39" s="1" t="s">
        <v>35</v>
      </c>
      <c r="G39" s="1"/>
      <c r="H39" s="1"/>
      <c r="I39" s="1"/>
      <c r="J39" s="1"/>
      <c r="K39" s="1"/>
      <c r="L39" s="14"/>
      <c r="M39" s="14"/>
      <c r="N39" s="14">
        <f>IF(L37=3,G33,0)</f>
        <v>1507.2</v>
      </c>
      <c r="O39" s="1"/>
    </row>
    <row r="40" spans="2:15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4"/>
      <c r="M40" s="14"/>
      <c r="N40" s="14">
        <f>SUM(N37:N39)</f>
        <v>1507.2</v>
      </c>
      <c r="O40" s="1"/>
    </row>
    <row r="41" spans="2:15" ht="18.75" x14ac:dyDescent="0.3">
      <c r="B41" s="1"/>
      <c r="C41" s="12" t="s">
        <v>33</v>
      </c>
      <c r="D41" s="1"/>
      <c r="E41" s="1"/>
      <c r="F41" s="1"/>
      <c r="G41" s="1"/>
      <c r="H41" s="1"/>
      <c r="I41" s="13">
        <f>N40</f>
        <v>1507.2</v>
      </c>
      <c r="J41" s="1"/>
      <c r="K41" s="1"/>
      <c r="L41" s="1"/>
      <c r="M41" s="1"/>
      <c r="N41" s="1"/>
      <c r="O41" s="1"/>
    </row>
    <row r="42" spans="2:15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6</xdr:col>
                    <xdr:colOff>190500</xdr:colOff>
                    <xdr:row>21</xdr:row>
                    <xdr:rowOff>9525</xdr:rowOff>
                  </from>
                  <to>
                    <xdr:col>6</xdr:col>
                    <xdr:colOff>447675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6</xdr:col>
                    <xdr:colOff>190500</xdr:colOff>
                    <xdr:row>22</xdr:row>
                    <xdr:rowOff>9525</xdr:rowOff>
                  </from>
                  <to>
                    <xdr:col>6</xdr:col>
                    <xdr:colOff>447675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6</xdr:col>
                    <xdr:colOff>190500</xdr:colOff>
                    <xdr:row>23</xdr:row>
                    <xdr:rowOff>9525</xdr:rowOff>
                  </from>
                  <to>
                    <xdr:col>6</xdr:col>
                    <xdr:colOff>447675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6</xdr:col>
                    <xdr:colOff>190500</xdr:colOff>
                    <xdr:row>24</xdr:row>
                    <xdr:rowOff>9525</xdr:rowOff>
                  </from>
                  <to>
                    <xdr:col>6</xdr:col>
                    <xdr:colOff>447675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6</xdr:col>
                    <xdr:colOff>190500</xdr:colOff>
                    <xdr:row>25</xdr:row>
                    <xdr:rowOff>9525</xdr:rowOff>
                  </from>
                  <to>
                    <xdr:col>6</xdr:col>
                    <xdr:colOff>447675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Option Button 12">
              <controlPr defaultSize="0" autoFill="0" autoLine="0" autoPict="0">
                <anchor moveWithCells="1">
                  <from>
                    <xdr:col>4</xdr:col>
                    <xdr:colOff>285750</xdr:colOff>
                    <xdr:row>35</xdr:row>
                    <xdr:rowOff>180975</xdr:rowOff>
                  </from>
                  <to>
                    <xdr:col>4</xdr:col>
                    <xdr:colOff>514350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4</xdr:col>
                    <xdr:colOff>285750</xdr:colOff>
                    <xdr:row>36</xdr:row>
                    <xdr:rowOff>180975</xdr:rowOff>
                  </from>
                  <to>
                    <xdr:col>4</xdr:col>
                    <xdr:colOff>514350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4</xdr:col>
                    <xdr:colOff>285750</xdr:colOff>
                    <xdr:row>37</xdr:row>
                    <xdr:rowOff>180975</xdr:rowOff>
                  </from>
                  <to>
                    <xdr:col>4</xdr:col>
                    <xdr:colOff>514350</xdr:colOff>
                    <xdr:row>39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Ark1</vt:lpstr>
      <vt:lpstr>Ark2</vt:lpstr>
      <vt:lpstr>Ark3</vt:lpstr>
      <vt:lpstr>Ark4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</dc:creator>
  <cp:lastModifiedBy>Kristian</cp:lastModifiedBy>
  <dcterms:created xsi:type="dcterms:W3CDTF">2012-05-26T17:54:00Z</dcterms:created>
  <dcterms:modified xsi:type="dcterms:W3CDTF">2012-05-26T18:59:50Z</dcterms:modified>
</cp:coreProperties>
</file>