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395" windowHeight="8505"/>
  </bookViews>
  <sheets>
    <sheet name="3 uger" sheetId="1" r:id="rId1"/>
    <sheet name="vægt skema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B12" i="2"/>
  <c r="C14" s="1"/>
  <c r="B92" i="1" s="1"/>
  <c r="B7" i="2"/>
  <c r="E9" s="1"/>
  <c r="B22"/>
  <c r="C25" s="1"/>
  <c r="B64" i="1" s="1"/>
  <c r="B17" i="2"/>
  <c r="D19" s="1"/>
  <c r="C31" i="1" s="1"/>
  <c r="E13" i="2" l="1"/>
  <c r="D19" i="1" s="1"/>
  <c r="C18" i="2"/>
  <c r="B99" i="1" s="1"/>
  <c r="C19" i="2"/>
  <c r="B31" i="1" s="1"/>
  <c r="D23" i="2"/>
  <c r="C62" i="1" s="1"/>
  <c r="E24" i="2"/>
  <c r="D63" i="1" s="1"/>
  <c r="C24" i="2"/>
  <c r="E25"/>
  <c r="D64" i="1" s="1"/>
  <c r="D24" i="2"/>
  <c r="C63" i="1" s="1"/>
  <c r="E23" i="2"/>
  <c r="D62" i="1" s="1"/>
  <c r="C23" i="2"/>
  <c r="B62" i="1" s="1"/>
  <c r="D25" i="2"/>
  <c r="C64" i="1" s="1"/>
  <c r="E20" i="2"/>
  <c r="D32" i="1" s="1"/>
  <c r="D20" i="2"/>
  <c r="C32" i="1" s="1"/>
  <c r="E18" i="2"/>
  <c r="D18"/>
  <c r="C20"/>
  <c r="B32" i="1" s="1"/>
  <c r="E19" i="2"/>
  <c r="D31" i="1" s="1"/>
  <c r="D15" i="2"/>
  <c r="C93" i="1" s="1"/>
  <c r="C15" i="2"/>
  <c r="B93" i="1" s="1"/>
  <c r="E14" i="2"/>
  <c r="D13"/>
  <c r="C13"/>
  <c r="E15"/>
  <c r="D93" i="1" s="1"/>
  <c r="D14" i="2"/>
  <c r="D9"/>
  <c r="C4" i="1" s="1"/>
  <c r="D8" i="2"/>
  <c r="C70" i="1" s="1"/>
  <c r="C10" i="2"/>
  <c r="B5" i="1" s="1"/>
  <c r="C9" i="2"/>
  <c r="B38" i="1" s="1"/>
  <c r="E8" i="2"/>
  <c r="D3" i="1" s="1"/>
  <c r="D10" i="2"/>
  <c r="C5" i="1" s="1"/>
  <c r="D4"/>
  <c r="D38"/>
  <c r="C8" i="2"/>
  <c r="B70" i="1" s="1"/>
  <c r="E10" i="2"/>
  <c r="D5" i="1" s="1"/>
  <c r="C11"/>
  <c r="B78"/>
  <c r="C46" l="1"/>
  <c r="C3"/>
  <c r="C38"/>
  <c r="D91"/>
  <c r="B30"/>
  <c r="D11"/>
  <c r="B11"/>
  <c r="D46"/>
  <c r="B46"/>
  <c r="B63"/>
  <c r="D99"/>
  <c r="D30"/>
  <c r="C99"/>
  <c r="C30"/>
  <c r="D92"/>
  <c r="D78"/>
  <c r="C78"/>
  <c r="C92"/>
  <c r="C19"/>
  <c r="C91"/>
  <c r="B19"/>
  <c r="B91"/>
  <c r="D70"/>
  <c r="B4"/>
  <c r="B3"/>
</calcChain>
</file>

<file path=xl/sharedStrings.xml><?xml version="1.0" encoding="utf-8"?>
<sst xmlns="http://schemas.openxmlformats.org/spreadsheetml/2006/main" count="139" uniqueCount="66">
  <si>
    <t>parret med:</t>
  </si>
  <si>
    <t>sidde på stang</t>
  </si>
  <si>
    <t>hoftebøjer stræk</t>
  </si>
  <si>
    <t>indadrotation</t>
  </si>
  <si>
    <t>Dag 1</t>
  </si>
  <si>
    <t>Bænkpres let</t>
  </si>
  <si>
    <t>Benbøj let</t>
  </si>
  <si>
    <t>Stem medium</t>
  </si>
  <si>
    <t>dag 2</t>
  </si>
  <si>
    <t>Dødløft medium</t>
  </si>
  <si>
    <t xml:space="preserve">Benbøj tung </t>
  </si>
  <si>
    <t xml:space="preserve">Stem tung </t>
  </si>
  <si>
    <t>dag 3</t>
  </si>
  <si>
    <t xml:space="preserve">Dødløft tung </t>
  </si>
  <si>
    <t>Benbøj medium</t>
  </si>
  <si>
    <t>Bænkpres medium</t>
  </si>
  <si>
    <t>Dag 4</t>
  </si>
  <si>
    <t xml:space="preserve">Bænkpres tung </t>
  </si>
  <si>
    <t>Stem let</t>
  </si>
  <si>
    <t>curls</t>
  </si>
  <si>
    <t>benbøj</t>
  </si>
  <si>
    <t>stem</t>
  </si>
  <si>
    <t>1 set</t>
  </si>
  <si>
    <t>2 set</t>
  </si>
  <si>
    <t>3 set</t>
  </si>
  <si>
    <t>bænkpres</t>
  </si>
  <si>
    <t>dødløft</t>
  </si>
  <si>
    <t>Tmax</t>
  </si>
  <si>
    <t>restiution og condition protokol</t>
  </si>
  <si>
    <t>Senere reverse lunge</t>
  </si>
  <si>
    <t>Sidst side lunge statisk og til sidst dynamisk.</t>
  </si>
  <si>
    <t>Her til sidst kan du også hinke fra side til side.</t>
  </si>
  <si>
    <t>hoppe på et ben, uden hoften vrikker ud.</t>
  </si>
  <si>
    <t>alle dage:</t>
  </si>
  <si>
    <t>rehab</t>
  </si>
  <si>
    <t>rul af tfl, glutes, quads, inderlår, lats, bagskulder og pecs</t>
  </si>
  <si>
    <t>opvarmning:</t>
  </si>
  <si>
    <t>indadrotation minimum 3 gange dagligt af 20 reps pr ben</t>
  </si>
  <si>
    <t>Balle øvelserne min 1 gang dagligt af 3 set 10 reps pr ben</t>
  </si>
  <si>
    <t>Horisontalt træk</t>
  </si>
  <si>
    <t>Vertikalt træk</t>
  </si>
  <si>
    <t>split squats</t>
  </si>
  <si>
    <t>3 x 5</t>
  </si>
  <si>
    <t>3 x 3</t>
  </si>
  <si>
    <t xml:space="preserve">3 x 5/3/1 </t>
  </si>
  <si>
    <t>support slut: leg raises, Goblet squats</t>
  </si>
  <si>
    <t>support slut: leg curls, BB curls</t>
  </si>
  <si>
    <t>--Limber 11 Routine--</t>
  </si>
  <si>
    <t>Foam Roll IT Band</t>
  </si>
  <si>
    <t>Foam Roll Adductors</t>
  </si>
  <si>
    <t>SMR Glutes (lax ball)</t>
  </si>
  <si>
    <t>Bent-knee Iron Cross</t>
  </si>
  <si>
    <t>Rollovers into V-sits</t>
  </si>
  <si>
    <t>Rocking Frog stretch</t>
  </si>
  <si>
    <t>Fire Hydrant circles</t>
  </si>
  <si>
    <t>Mountain Climbers</t>
  </si>
  <si>
    <t>Cossack Squats</t>
  </si>
  <si>
    <t>Seated Piriformis stretch </t>
  </si>
  <si>
    <t>Rear Foot Elevated Hip Flexor stretch</t>
  </si>
  <si>
    <t xml:space="preserve">5 set af 5 reps </t>
  </si>
  <si>
    <t xml:space="preserve">5 set af 4 reps </t>
  </si>
  <si>
    <t xml:space="preserve">5 set af 3 reps </t>
  </si>
  <si>
    <t xml:space="preserve">5 set af 2reps </t>
  </si>
  <si>
    <t xml:space="preserve">5 set af 10 reps </t>
  </si>
  <si>
    <t xml:space="preserve">5 set af 8 reps </t>
  </si>
  <si>
    <t xml:space="preserve">5 set af 6 reps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</si>
</sst>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22222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NumberFormat="1"/>
    <xf numFmtId="0" fontId="1" fillId="0" borderId="0" xfId="0" applyFont="1" applyBorder="1"/>
    <xf numFmtId="0" fontId="3" fillId="0" borderId="0" xfId="0" applyFont="1"/>
    <xf numFmtId="0" fontId="1" fillId="0" borderId="2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7"/>
  <sheetViews>
    <sheetView tabSelected="1" topLeftCell="A55" zoomScaleNormal="100" workbookViewId="0">
      <selection activeCell="E74" sqref="E74"/>
    </sheetView>
  </sheetViews>
  <sheetFormatPr defaultRowHeight="12.75"/>
  <cols>
    <col min="1" max="1" width="17.7109375" style="1" customWidth="1"/>
    <col min="2" max="4" width="22.42578125" style="1" customWidth="1"/>
    <col min="5" max="16384" width="9.140625" style="1"/>
  </cols>
  <sheetData>
    <row r="1" spans="1:5">
      <c r="A1" s="1" t="s">
        <v>4</v>
      </c>
      <c r="E1" s="1" t="s">
        <v>28</v>
      </c>
    </row>
    <row r="2" spans="1:5">
      <c r="A2" s="2" t="s">
        <v>10</v>
      </c>
      <c r="B2" s="7" t="s">
        <v>42</v>
      </c>
      <c r="C2" s="7" t="s">
        <v>43</v>
      </c>
      <c r="D2" s="8" t="s">
        <v>44</v>
      </c>
      <c r="E2" s="1" t="s">
        <v>33</v>
      </c>
    </row>
    <row r="3" spans="1:5">
      <c r="A3" s="3" t="s">
        <v>0</v>
      </c>
      <c r="B3" s="5">
        <f>'vægt skema'!C8</f>
        <v>97.5</v>
      </c>
      <c r="C3" s="5">
        <f>'vægt skema'!D8</f>
        <v>105</v>
      </c>
      <c r="D3" s="6">
        <f>'vægt skema'!E8</f>
        <v>112.5</v>
      </c>
      <c r="E3" s="1" t="s">
        <v>35</v>
      </c>
    </row>
    <row r="4" spans="1:5">
      <c r="B4" s="5">
        <f>'vægt skema'!C9</f>
        <v>112.5</v>
      </c>
      <c r="C4" s="5">
        <f>'vægt skema'!D9</f>
        <v>120</v>
      </c>
      <c r="D4" s="6">
        <f>'vægt skema'!E9</f>
        <v>127.5</v>
      </c>
      <c r="E4" s="1" t="s">
        <v>37</v>
      </c>
    </row>
    <row r="5" spans="1:5">
      <c r="B5" s="5">
        <f>'vægt skema'!C10</f>
        <v>127.5</v>
      </c>
      <c r="C5" s="5">
        <f>'vægt skema'!D10</f>
        <v>135</v>
      </c>
      <c r="D5" s="6">
        <f>'vægt skema'!E10</f>
        <v>142.5</v>
      </c>
      <c r="E5" s="12" t="s">
        <v>38</v>
      </c>
    </row>
    <row r="6" spans="1:5">
      <c r="A6" s="3" t="s">
        <v>1</v>
      </c>
      <c r="B6" s="5"/>
      <c r="C6" s="5"/>
      <c r="D6" s="6"/>
    </row>
    <row r="7" spans="1:5">
      <c r="A7" s="3" t="s">
        <v>3</v>
      </c>
      <c r="B7" s="5"/>
      <c r="C7" s="5"/>
      <c r="D7" s="6"/>
      <c r="E7" s="1" t="s">
        <v>34</v>
      </c>
    </row>
    <row r="8" spans="1:5">
      <c r="A8" s="3" t="s">
        <v>2</v>
      </c>
      <c r="B8" s="5"/>
      <c r="C8" s="5"/>
      <c r="D8" s="6"/>
      <c r="E8" s="12" t="s">
        <v>32</v>
      </c>
    </row>
    <row r="9" spans="1:5">
      <c r="A9" s="3" t="s">
        <v>41</v>
      </c>
      <c r="B9" s="9"/>
      <c r="C9" s="9"/>
      <c r="D9" s="10"/>
      <c r="E9" s="12" t="s">
        <v>29</v>
      </c>
    </row>
    <row r="10" spans="1:5">
      <c r="A10" s="2" t="s">
        <v>7</v>
      </c>
      <c r="B10" s="7" t="s">
        <v>59</v>
      </c>
      <c r="C10" s="7" t="s">
        <v>60</v>
      </c>
      <c r="D10" s="8" t="s">
        <v>61</v>
      </c>
      <c r="E10" s="12" t="s">
        <v>30</v>
      </c>
    </row>
    <row r="11" spans="1:5">
      <c r="A11" s="3" t="s">
        <v>0</v>
      </c>
      <c r="B11" s="5">
        <f>'vægt skema'!C19</f>
        <v>57.5</v>
      </c>
      <c r="C11" s="5">
        <f>'vægt skema'!D19</f>
        <v>60</v>
      </c>
      <c r="D11" s="6">
        <f>'vægt skema'!E19</f>
        <v>65</v>
      </c>
      <c r="E11" s="12" t="s">
        <v>31</v>
      </c>
    </row>
    <row r="12" spans="1:5">
      <c r="A12" s="3"/>
      <c r="B12" s="5"/>
      <c r="C12" s="5"/>
      <c r="D12" s="6"/>
    </row>
    <row r="13" spans="1:5">
      <c r="A13" s="3"/>
      <c r="B13" s="5"/>
      <c r="C13" s="5"/>
      <c r="D13" s="6"/>
      <c r="E13" s="1" t="s">
        <v>36</v>
      </c>
    </row>
    <row r="14" spans="1:5">
      <c r="A14" s="3" t="s">
        <v>40</v>
      </c>
      <c r="B14" s="5"/>
      <c r="C14" s="5"/>
      <c r="D14" s="6"/>
      <c r="E14" s="15" t="s">
        <v>47</v>
      </c>
    </row>
    <row r="15" spans="1:5">
      <c r="A15" s="3" t="s">
        <v>19</v>
      </c>
      <c r="B15" s="5"/>
      <c r="C15" s="5"/>
      <c r="D15" s="6"/>
      <c r="E15" s="15" t="s">
        <v>48</v>
      </c>
    </row>
    <row r="16" spans="1:5">
      <c r="A16" s="3"/>
      <c r="B16" s="5"/>
      <c r="C16" s="5"/>
      <c r="D16" s="6"/>
      <c r="E16" s="15" t="s">
        <v>49</v>
      </c>
    </row>
    <row r="17" spans="1:5">
      <c r="A17" s="4"/>
      <c r="B17" s="9"/>
      <c r="C17" s="9"/>
      <c r="D17" s="10"/>
      <c r="E17" s="15" t="s">
        <v>50</v>
      </c>
    </row>
    <row r="18" spans="1:5">
      <c r="A18" s="2" t="s">
        <v>5</v>
      </c>
      <c r="B18" s="7" t="s">
        <v>63</v>
      </c>
      <c r="C18" s="7" t="s">
        <v>64</v>
      </c>
      <c r="D18" s="8" t="s">
        <v>65</v>
      </c>
      <c r="E18" s="15" t="s">
        <v>51</v>
      </c>
    </row>
    <row r="19" spans="1:5">
      <c r="A19" s="3" t="s">
        <v>0</v>
      </c>
      <c r="B19" s="5">
        <f>'vægt skema'!C13</f>
        <v>82.5</v>
      </c>
      <c r="C19" s="5">
        <f>'vægt skema'!D13</f>
        <v>87.5</v>
      </c>
      <c r="D19" s="6">
        <f>'vægt skema'!E13</f>
        <v>95</v>
      </c>
      <c r="E19" s="15" t="s">
        <v>52</v>
      </c>
    </row>
    <row r="20" spans="1:5">
      <c r="A20" s="3"/>
      <c r="B20" s="5"/>
      <c r="C20" s="5"/>
      <c r="D20" s="6"/>
      <c r="E20" s="15" t="s">
        <v>53</v>
      </c>
    </row>
    <row r="21" spans="1:5">
      <c r="A21" s="3"/>
      <c r="B21" s="5"/>
      <c r="C21" s="5"/>
      <c r="D21" s="6"/>
      <c r="E21" s="15" t="s">
        <v>54</v>
      </c>
    </row>
    <row r="22" spans="1:5">
      <c r="A22" s="3"/>
      <c r="B22" s="5"/>
      <c r="C22" s="5"/>
      <c r="D22" s="6"/>
      <c r="E22" s="15" t="s">
        <v>55</v>
      </c>
    </row>
    <row r="23" spans="1:5">
      <c r="A23" s="3" t="s">
        <v>39</v>
      </c>
      <c r="B23" s="5"/>
      <c r="C23" s="5"/>
      <c r="D23" s="6"/>
      <c r="E23" s="15" t="s">
        <v>56</v>
      </c>
    </row>
    <row r="24" spans="1:5">
      <c r="A24" s="3" t="s">
        <v>19</v>
      </c>
      <c r="B24" s="5"/>
      <c r="C24" s="5"/>
      <c r="D24" s="6"/>
      <c r="E24" s="15" t="s">
        <v>57</v>
      </c>
    </row>
    <row r="25" spans="1:5">
      <c r="A25" s="4"/>
      <c r="B25" s="9"/>
      <c r="C25" s="9"/>
      <c r="D25" s="10"/>
      <c r="E25" s="15" t="s">
        <v>58</v>
      </c>
    </row>
    <row r="26" spans="1:5" ht="12.75" customHeight="1">
      <c r="A26" s="16" t="s">
        <v>45</v>
      </c>
      <c r="B26" s="11"/>
      <c r="C26" s="11"/>
      <c r="D26" s="11"/>
    </row>
    <row r="27" spans="1:5" ht="12.75" customHeight="1">
      <c r="A27" s="17"/>
      <c r="B27" s="11"/>
      <c r="C27" s="11"/>
      <c r="D27" s="11"/>
    </row>
    <row r="28" spans="1:5">
      <c r="A28" s="1" t="s">
        <v>8</v>
      </c>
      <c r="B28" s="11"/>
      <c r="C28" s="11"/>
      <c r="D28" s="11"/>
    </row>
    <row r="29" spans="1:5">
      <c r="A29" s="2" t="s">
        <v>11</v>
      </c>
      <c r="B29" s="7" t="s">
        <v>42</v>
      </c>
      <c r="C29" s="7" t="s">
        <v>43</v>
      </c>
      <c r="D29" s="8" t="s">
        <v>44</v>
      </c>
    </row>
    <row r="30" spans="1:5">
      <c r="A30" s="3" t="s">
        <v>0</v>
      </c>
      <c r="B30" s="5">
        <f>'vægt skema'!C18</f>
        <v>50</v>
      </c>
      <c r="C30" s="5">
        <f>'vægt skema'!D18</f>
        <v>52.5</v>
      </c>
      <c r="D30" s="6">
        <f>'vægt skema'!E18</f>
        <v>57.5</v>
      </c>
    </row>
    <row r="31" spans="1:5">
      <c r="B31" s="5">
        <f>'vægt skema'!C19</f>
        <v>57.5</v>
      </c>
      <c r="C31" s="5">
        <f>'vægt skema'!D19</f>
        <v>60</v>
      </c>
      <c r="D31" s="6">
        <f>'vægt skema'!E19</f>
        <v>65</v>
      </c>
    </row>
    <row r="32" spans="1:5">
      <c r="A32" s="3"/>
      <c r="B32" s="5">
        <f>'vægt skema'!C20</f>
        <v>65</v>
      </c>
      <c r="C32" s="5">
        <f>'vægt skema'!D20</f>
        <v>67.5</v>
      </c>
      <c r="D32" s="6">
        <f>'vægt skema'!E20</f>
        <v>72.5</v>
      </c>
    </row>
    <row r="33" spans="1:4">
      <c r="A33" s="3" t="s">
        <v>40</v>
      </c>
      <c r="B33" s="5"/>
      <c r="C33" s="5"/>
      <c r="D33" s="6"/>
    </row>
    <row r="34" spans="1:4">
      <c r="A34" s="3" t="s">
        <v>19</v>
      </c>
      <c r="B34" s="5"/>
      <c r="C34" s="5"/>
      <c r="D34" s="6"/>
    </row>
    <row r="35" spans="1:4">
      <c r="B35" s="5"/>
      <c r="C35" s="5"/>
      <c r="D35" s="6"/>
    </row>
    <row r="36" spans="1:4">
      <c r="A36" s="4"/>
      <c r="B36" s="9"/>
      <c r="C36" s="9"/>
      <c r="D36" s="10"/>
    </row>
    <row r="37" spans="1:4">
      <c r="A37" s="2" t="s">
        <v>14</v>
      </c>
      <c r="B37" s="7" t="s">
        <v>59</v>
      </c>
      <c r="C37" s="7" t="s">
        <v>60</v>
      </c>
      <c r="D37" s="8" t="s">
        <v>61</v>
      </c>
    </row>
    <row r="38" spans="1:4">
      <c r="A38" s="3" t="s">
        <v>0</v>
      </c>
      <c r="B38" s="5">
        <f>'vægt skema'!C9</f>
        <v>112.5</v>
      </c>
      <c r="C38" s="5">
        <f>'vægt skema'!D9</f>
        <v>120</v>
      </c>
      <c r="D38" s="6">
        <f>'vægt skema'!E9</f>
        <v>127.5</v>
      </c>
    </row>
    <row r="39" spans="1:4">
      <c r="B39" s="5"/>
      <c r="C39" s="5"/>
      <c r="D39" s="6"/>
    </row>
    <row r="40" spans="1:4">
      <c r="B40" s="5"/>
      <c r="C40" s="5"/>
      <c r="D40" s="6"/>
    </row>
    <row r="41" spans="1:4">
      <c r="A41" s="3" t="s">
        <v>1</v>
      </c>
      <c r="B41" s="5"/>
      <c r="C41" s="5"/>
      <c r="D41" s="6"/>
    </row>
    <row r="42" spans="1:4">
      <c r="A42" s="3" t="s">
        <v>3</v>
      </c>
      <c r="B42" s="5"/>
      <c r="C42" s="5"/>
      <c r="D42" s="6"/>
    </row>
    <row r="43" spans="1:4">
      <c r="A43" s="3" t="s">
        <v>2</v>
      </c>
      <c r="B43" s="5"/>
      <c r="C43" s="5"/>
      <c r="D43" s="6"/>
    </row>
    <row r="44" spans="1:4">
      <c r="A44" s="3" t="s">
        <v>41</v>
      </c>
      <c r="B44" s="9"/>
      <c r="C44" s="9"/>
      <c r="D44" s="10"/>
    </row>
    <row r="45" spans="1:4">
      <c r="A45" s="2" t="s">
        <v>9</v>
      </c>
      <c r="B45" s="7" t="s">
        <v>60</v>
      </c>
      <c r="C45" s="7" t="s">
        <v>61</v>
      </c>
      <c r="D45" s="8" t="s">
        <v>62</v>
      </c>
    </row>
    <row r="46" spans="1:4">
      <c r="A46" s="3" t="s">
        <v>0</v>
      </c>
      <c r="B46" s="5">
        <f>'vægt skema'!C24</f>
        <v>112.5</v>
      </c>
      <c r="C46" s="5">
        <f>'vægt skema'!D24</f>
        <v>120</v>
      </c>
      <c r="D46" s="6">
        <f>'vægt skema'!E24</f>
        <v>127.5</v>
      </c>
    </row>
    <row r="47" spans="1:4">
      <c r="A47" s="14"/>
      <c r="B47" s="5"/>
      <c r="C47" s="5"/>
      <c r="D47" s="6"/>
    </row>
    <row r="48" spans="1:4">
      <c r="A48" s="14"/>
      <c r="B48" s="5"/>
      <c r="C48" s="5"/>
      <c r="D48" s="6"/>
    </row>
    <row r="49" spans="1:4">
      <c r="A49" s="3" t="s">
        <v>1</v>
      </c>
      <c r="B49" s="5"/>
      <c r="C49" s="5"/>
      <c r="D49" s="6"/>
    </row>
    <row r="50" spans="1:4">
      <c r="A50" s="3" t="s">
        <v>3</v>
      </c>
      <c r="B50" s="5"/>
      <c r="C50" s="5"/>
      <c r="D50" s="6"/>
    </row>
    <row r="51" spans="1:4">
      <c r="A51" s="3" t="s">
        <v>2</v>
      </c>
      <c r="B51" s="5"/>
      <c r="C51" s="5"/>
      <c r="D51" s="6"/>
    </row>
    <row r="52" spans="1:4">
      <c r="A52" s="4" t="s">
        <v>41</v>
      </c>
      <c r="B52" s="9"/>
      <c r="C52" s="9"/>
      <c r="D52" s="10"/>
    </row>
    <row r="53" spans="1:4">
      <c r="A53" s="18" t="s">
        <v>46</v>
      </c>
      <c r="B53" s="11"/>
      <c r="C53" s="11"/>
      <c r="D53" s="11"/>
    </row>
    <row r="54" spans="1:4">
      <c r="A54" s="19"/>
      <c r="B54" s="11"/>
      <c r="C54" s="11"/>
      <c r="D54" s="11"/>
    </row>
    <row r="55" spans="1:4">
      <c r="B55" s="11"/>
      <c r="C55" s="11"/>
      <c r="D55" s="11"/>
    </row>
    <row r="56" spans="1:4">
      <c r="B56" s="11"/>
      <c r="C56" s="11"/>
      <c r="D56" s="11"/>
    </row>
    <row r="57" spans="1:4">
      <c r="B57" s="11"/>
      <c r="C57" s="11"/>
      <c r="D57" s="11"/>
    </row>
    <row r="58" spans="1:4">
      <c r="B58" s="11"/>
      <c r="C58" s="11"/>
      <c r="D58" s="11"/>
    </row>
    <row r="59" spans="1:4">
      <c r="B59" s="11"/>
      <c r="C59" s="11"/>
      <c r="D59" s="11"/>
    </row>
    <row r="60" spans="1:4">
      <c r="A60" s="1" t="s">
        <v>12</v>
      </c>
      <c r="B60" s="11"/>
      <c r="C60" s="11"/>
      <c r="D60" s="11"/>
    </row>
    <row r="61" spans="1:4">
      <c r="A61" s="2" t="s">
        <v>13</v>
      </c>
      <c r="B61" s="7" t="s">
        <v>42</v>
      </c>
      <c r="C61" s="7" t="s">
        <v>43</v>
      </c>
      <c r="D61" s="8" t="s">
        <v>44</v>
      </c>
    </row>
    <row r="62" spans="1:4">
      <c r="A62" s="3" t="s">
        <v>0</v>
      </c>
      <c r="B62" s="5">
        <f>'vægt skema'!C23</f>
        <v>97.5</v>
      </c>
      <c r="C62" s="5">
        <f>'vægt skema'!D23</f>
        <v>105</v>
      </c>
      <c r="D62" s="6">
        <f>'vægt skema'!E23</f>
        <v>112.5</v>
      </c>
    </row>
    <row r="63" spans="1:4">
      <c r="B63" s="5">
        <f>'vægt skema'!C24</f>
        <v>112.5</v>
      </c>
      <c r="C63" s="5">
        <f>'vægt skema'!D24</f>
        <v>120</v>
      </c>
      <c r="D63" s="6">
        <f>'vægt skema'!E24</f>
        <v>127.5</v>
      </c>
    </row>
    <row r="64" spans="1:4">
      <c r="B64" s="5">
        <f>'vægt skema'!C25</f>
        <v>127.5</v>
      </c>
      <c r="C64" s="5">
        <f>'vægt skema'!D25</f>
        <v>135</v>
      </c>
      <c r="D64" s="6">
        <f>'vægt skema'!E25</f>
        <v>142.5</v>
      </c>
    </row>
    <row r="65" spans="1:4">
      <c r="A65" s="3" t="s">
        <v>1</v>
      </c>
      <c r="B65" s="5"/>
      <c r="C65" s="5"/>
      <c r="D65" s="6"/>
    </row>
    <row r="66" spans="1:4">
      <c r="A66" s="3" t="s">
        <v>3</v>
      </c>
      <c r="B66" s="5"/>
      <c r="C66" s="5"/>
      <c r="D66" s="6"/>
    </row>
    <row r="67" spans="1:4">
      <c r="A67" s="3" t="s">
        <v>2</v>
      </c>
      <c r="B67" s="5"/>
      <c r="C67" s="5"/>
      <c r="D67" s="6"/>
    </row>
    <row r="68" spans="1:4">
      <c r="A68" s="3" t="s">
        <v>41</v>
      </c>
      <c r="B68" s="9"/>
      <c r="C68" s="9"/>
      <c r="D68" s="10"/>
    </row>
    <row r="69" spans="1:4">
      <c r="A69" s="2" t="s">
        <v>6</v>
      </c>
      <c r="B69" s="7" t="s">
        <v>63</v>
      </c>
      <c r="C69" s="7" t="s">
        <v>64</v>
      </c>
      <c r="D69" s="8" t="s">
        <v>65</v>
      </c>
    </row>
    <row r="70" spans="1:4">
      <c r="A70" s="3" t="s">
        <v>0</v>
      </c>
      <c r="B70" s="5">
        <f>'vægt skema'!C8</f>
        <v>97.5</v>
      </c>
      <c r="C70" s="5">
        <f>'vægt skema'!D8</f>
        <v>105</v>
      </c>
      <c r="D70" s="6">
        <f>'vægt skema'!E8</f>
        <v>112.5</v>
      </c>
    </row>
    <row r="71" spans="1:4">
      <c r="B71" s="5"/>
      <c r="C71" s="5"/>
      <c r="D71" s="6"/>
    </row>
    <row r="72" spans="1:4">
      <c r="B72" s="5"/>
      <c r="C72" s="5"/>
      <c r="D72" s="6"/>
    </row>
    <row r="73" spans="1:4">
      <c r="A73" s="3" t="s">
        <v>1</v>
      </c>
      <c r="B73" s="5"/>
      <c r="C73" s="5"/>
      <c r="D73" s="6"/>
    </row>
    <row r="74" spans="1:4">
      <c r="A74" s="3" t="s">
        <v>3</v>
      </c>
      <c r="B74" s="5"/>
      <c r="C74" s="5"/>
      <c r="D74" s="6"/>
    </row>
    <row r="75" spans="1:4">
      <c r="A75" s="3" t="s">
        <v>2</v>
      </c>
      <c r="B75" s="5"/>
      <c r="C75" s="5"/>
      <c r="D75" s="6"/>
    </row>
    <row r="76" spans="1:4">
      <c r="A76" s="3" t="s">
        <v>41</v>
      </c>
      <c r="B76" s="9"/>
      <c r="C76" s="9"/>
      <c r="D76" s="10"/>
    </row>
    <row r="77" spans="1:4">
      <c r="A77" s="2" t="s">
        <v>15</v>
      </c>
      <c r="B77" s="7" t="s">
        <v>59</v>
      </c>
      <c r="C77" s="7" t="s">
        <v>60</v>
      </c>
      <c r="D77" s="8" t="s">
        <v>61</v>
      </c>
    </row>
    <row r="78" spans="1:4">
      <c r="A78" s="3" t="s">
        <v>0</v>
      </c>
      <c r="B78" s="5">
        <f>'vægt skema'!C14</f>
        <v>95</v>
      </c>
      <c r="C78" s="5">
        <f>'vægt skema'!D14</f>
        <v>100</v>
      </c>
      <c r="D78" s="6">
        <f>'vægt skema'!E14</f>
        <v>107.5</v>
      </c>
    </row>
    <row r="79" spans="1:4">
      <c r="A79" s="3"/>
      <c r="B79" s="5"/>
      <c r="C79" s="5"/>
      <c r="D79" s="6"/>
    </row>
    <row r="80" spans="1:4">
      <c r="A80" s="3"/>
      <c r="B80" s="5"/>
      <c r="C80" s="5"/>
      <c r="D80" s="6"/>
    </row>
    <row r="81" spans="1:4">
      <c r="A81" s="3"/>
      <c r="B81" s="5"/>
      <c r="C81" s="5"/>
      <c r="D81" s="6"/>
    </row>
    <row r="82" spans="1:4">
      <c r="A82" s="3" t="s">
        <v>39</v>
      </c>
      <c r="B82" s="5"/>
      <c r="C82" s="5"/>
      <c r="D82" s="6"/>
    </row>
    <row r="83" spans="1:4">
      <c r="A83" s="3" t="s">
        <v>19</v>
      </c>
      <c r="B83" s="5"/>
      <c r="C83" s="5"/>
      <c r="D83" s="6"/>
    </row>
    <row r="84" spans="1:4">
      <c r="A84" s="4"/>
      <c r="B84" s="9"/>
      <c r="C84" s="9"/>
      <c r="D84" s="10"/>
    </row>
    <row r="85" spans="1:4">
      <c r="A85" s="16" t="s">
        <v>45</v>
      </c>
      <c r="B85" s="11"/>
      <c r="C85" s="11"/>
      <c r="D85" s="11"/>
    </row>
    <row r="86" spans="1:4">
      <c r="A86" s="17"/>
      <c r="B86" s="11"/>
      <c r="C86" s="11"/>
      <c r="D86" s="11"/>
    </row>
    <row r="87" spans="1:4">
      <c r="B87" s="11"/>
      <c r="C87" s="11"/>
      <c r="D87" s="11"/>
    </row>
    <row r="88" spans="1:4">
      <c r="A88" s="1" t="s">
        <v>16</v>
      </c>
      <c r="B88" s="11"/>
      <c r="C88" s="11"/>
      <c r="D88" s="11"/>
    </row>
    <row r="89" spans="1:4">
      <c r="B89" s="11"/>
      <c r="C89" s="11"/>
      <c r="D89" s="11"/>
    </row>
    <row r="90" spans="1:4">
      <c r="A90" s="2" t="s">
        <v>17</v>
      </c>
      <c r="B90" s="7" t="s">
        <v>42</v>
      </c>
      <c r="C90" s="7" t="s">
        <v>43</v>
      </c>
      <c r="D90" s="8" t="s">
        <v>44</v>
      </c>
    </row>
    <row r="91" spans="1:4">
      <c r="A91" s="3" t="s">
        <v>0</v>
      </c>
      <c r="B91" s="5">
        <f>'vægt skema'!C13</f>
        <v>82.5</v>
      </c>
      <c r="C91" s="5">
        <f>'vægt skema'!D13</f>
        <v>87.5</v>
      </c>
      <c r="D91" s="6">
        <f>'vægt skema'!E13</f>
        <v>95</v>
      </c>
    </row>
    <row r="92" spans="1:4">
      <c r="A92" s="3"/>
      <c r="B92" s="5">
        <f>'vægt skema'!C14</f>
        <v>95</v>
      </c>
      <c r="C92" s="5">
        <f>'vægt skema'!D14</f>
        <v>100</v>
      </c>
      <c r="D92" s="6">
        <f>'vægt skema'!E14</f>
        <v>107.5</v>
      </c>
    </row>
    <row r="93" spans="1:4">
      <c r="A93" s="3"/>
      <c r="B93" s="5">
        <f>'vægt skema'!C15</f>
        <v>107.5</v>
      </c>
      <c r="C93" s="5">
        <f>'vægt skema'!D15</f>
        <v>112.5</v>
      </c>
      <c r="D93" s="6">
        <f>'vægt skema'!E15</f>
        <v>120</v>
      </c>
    </row>
    <row r="94" spans="1:4">
      <c r="A94" s="3"/>
      <c r="B94" s="5"/>
      <c r="C94" s="5"/>
      <c r="D94" s="6"/>
    </row>
    <row r="95" spans="1:4">
      <c r="A95" s="3" t="s">
        <v>39</v>
      </c>
      <c r="B95" s="5"/>
      <c r="C95" s="5"/>
      <c r="D95" s="6"/>
    </row>
    <row r="96" spans="1:4">
      <c r="A96" s="3" t="s">
        <v>19</v>
      </c>
      <c r="B96" s="5"/>
      <c r="C96" s="5"/>
      <c r="D96" s="6"/>
    </row>
    <row r="97" spans="1:4">
      <c r="A97" s="4"/>
      <c r="B97" s="9"/>
      <c r="C97" s="9"/>
      <c r="D97" s="10"/>
    </row>
    <row r="98" spans="1:4">
      <c r="A98" s="2" t="s">
        <v>18</v>
      </c>
      <c r="B98" s="7" t="s">
        <v>63</v>
      </c>
      <c r="C98" s="7" t="s">
        <v>64</v>
      </c>
      <c r="D98" s="8" t="s">
        <v>65</v>
      </c>
    </row>
    <row r="99" spans="1:4">
      <c r="A99" s="3" t="s">
        <v>0</v>
      </c>
      <c r="B99" s="5">
        <f>'vægt skema'!C18</f>
        <v>50</v>
      </c>
      <c r="C99" s="5">
        <f>'vægt skema'!D18</f>
        <v>52.5</v>
      </c>
      <c r="D99" s="6">
        <f>'vægt skema'!E18</f>
        <v>57.5</v>
      </c>
    </row>
    <row r="100" spans="1:4">
      <c r="B100" s="5"/>
      <c r="C100" s="5"/>
      <c r="D100" s="6"/>
    </row>
    <row r="101" spans="1:4">
      <c r="A101" s="3"/>
      <c r="B101" s="5"/>
      <c r="C101" s="5"/>
      <c r="D101" s="6"/>
    </row>
    <row r="102" spans="1:4">
      <c r="A102" s="3" t="s">
        <v>40</v>
      </c>
      <c r="B102" s="5"/>
      <c r="C102" s="5"/>
      <c r="D102" s="6"/>
    </row>
    <row r="103" spans="1:4">
      <c r="A103" s="3" t="s">
        <v>19</v>
      </c>
      <c r="B103" s="5"/>
      <c r="C103" s="5"/>
      <c r="D103" s="6"/>
    </row>
    <row r="104" spans="1:4">
      <c r="B104" s="5"/>
      <c r="C104" s="5"/>
      <c r="D104" s="6"/>
    </row>
    <row r="105" spans="1:4">
      <c r="A105" s="4"/>
      <c r="B105" s="9"/>
      <c r="C105" s="9"/>
      <c r="D105" s="10"/>
    </row>
    <row r="106" spans="1:4">
      <c r="A106" s="18" t="s">
        <v>46</v>
      </c>
    </row>
    <row r="107" spans="1:4">
      <c r="A107" s="19"/>
    </row>
  </sheetData>
  <mergeCells count="4">
    <mergeCell ref="A26:A27"/>
    <mergeCell ref="A85:A86"/>
    <mergeCell ref="A53:A54"/>
    <mergeCell ref="A106:A107"/>
  </mergeCells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5"/>
  <sheetViews>
    <sheetView workbookViewId="0">
      <selection activeCell="E8" sqref="E8"/>
    </sheetView>
  </sheetViews>
  <sheetFormatPr defaultRowHeight="15"/>
  <cols>
    <col min="1" max="1" width="12.42578125" customWidth="1"/>
  </cols>
  <sheetData>
    <row r="1" spans="1:16">
      <c r="A1" t="s">
        <v>27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</row>
    <row r="2" spans="1:16">
      <c r="A2" t="s">
        <v>20</v>
      </c>
      <c r="B2">
        <v>140</v>
      </c>
      <c r="C2">
        <v>5</v>
      </c>
      <c r="D2">
        <v>5</v>
      </c>
    </row>
    <row r="3" spans="1:16">
      <c r="A3" t="s">
        <v>25</v>
      </c>
      <c r="B3">
        <v>120</v>
      </c>
      <c r="C3">
        <v>2.5</v>
      </c>
      <c r="D3">
        <v>2.5</v>
      </c>
    </row>
    <row r="4" spans="1:16">
      <c r="A4" t="s">
        <v>21</v>
      </c>
      <c r="B4">
        <v>70</v>
      </c>
      <c r="C4">
        <v>2.5</v>
      </c>
      <c r="D4">
        <v>2.5</v>
      </c>
    </row>
    <row r="5" spans="1:16">
      <c r="A5" t="s">
        <v>26</v>
      </c>
      <c r="B5">
        <v>140</v>
      </c>
      <c r="C5">
        <v>5</v>
      </c>
      <c r="D5">
        <v>5</v>
      </c>
    </row>
    <row r="7" spans="1:16">
      <c r="A7" t="s">
        <v>20</v>
      </c>
      <c r="B7">
        <f>SUM(B2:P2)</f>
        <v>150</v>
      </c>
      <c r="C7" s="13">
        <v>5</v>
      </c>
      <c r="D7">
        <v>3</v>
      </c>
      <c r="E7">
        <v>1</v>
      </c>
    </row>
    <row r="8" spans="1:16">
      <c r="B8" t="s">
        <v>22</v>
      </c>
      <c r="C8">
        <f>ROUND((0.65*B7)/2.5,0)*2.5</f>
        <v>97.5</v>
      </c>
      <c r="D8">
        <f>ROUND((0.7*B7)/2.5,0)*2.5</f>
        <v>105</v>
      </c>
      <c r="E8">
        <f>ROUND((0.75*B7)/2.5,0)*2.5</f>
        <v>112.5</v>
      </c>
    </row>
    <row r="9" spans="1:16">
      <c r="B9" t="s">
        <v>23</v>
      </c>
      <c r="C9">
        <f>ROUND((0.75*B7)/2.5,0)*2.5</f>
        <v>112.5</v>
      </c>
      <c r="D9">
        <f>ROUND((0.8*B7)/2.5,0)*2.5</f>
        <v>120</v>
      </c>
      <c r="E9">
        <f>ROUND((0.85*B7)/2.5,0)*2.5</f>
        <v>127.5</v>
      </c>
    </row>
    <row r="10" spans="1:16">
      <c r="B10" t="s">
        <v>24</v>
      </c>
      <c r="C10">
        <f>ROUND((0.85*B7)/2.5,0)*2.5</f>
        <v>127.5</v>
      </c>
      <c r="D10">
        <f>ROUND((0.9*B7)/2.5,0)*2.5</f>
        <v>135</v>
      </c>
      <c r="E10">
        <f>ROUND((0.95*B7)/2.5,0)*2.5</f>
        <v>142.5</v>
      </c>
    </row>
    <row r="12" spans="1:16">
      <c r="A12" t="s">
        <v>25</v>
      </c>
      <c r="B12">
        <f>SUM(B3:P3)</f>
        <v>125</v>
      </c>
      <c r="C12">
        <v>5</v>
      </c>
      <c r="D12">
        <v>3</v>
      </c>
      <c r="E12">
        <v>1</v>
      </c>
    </row>
    <row r="13" spans="1:16">
      <c r="B13" t="s">
        <v>22</v>
      </c>
      <c r="C13">
        <f>ROUND((0.65*B12)/2.5,0)*2.5</f>
        <v>82.5</v>
      </c>
      <c r="D13">
        <f>ROUND((0.7*B12)/2.5,0)*2.5</f>
        <v>87.5</v>
      </c>
      <c r="E13">
        <f>ROUND((0.75*B12)/2.5,0)*2.5</f>
        <v>95</v>
      </c>
    </row>
    <row r="14" spans="1:16">
      <c r="B14" t="s">
        <v>23</v>
      </c>
      <c r="C14">
        <f>ROUND((0.75*B12)/2.5,0)*2.5</f>
        <v>95</v>
      </c>
      <c r="D14">
        <f>ROUND((0.8*B12)/2.5,0)*2.5</f>
        <v>100</v>
      </c>
      <c r="E14">
        <f>ROUND((0.85*B12)/2.5,0)*2.5</f>
        <v>107.5</v>
      </c>
    </row>
    <row r="15" spans="1:16">
      <c r="B15" t="s">
        <v>24</v>
      </c>
      <c r="C15">
        <f>ROUND((0.85*B12)/2.5,0)*2.5</f>
        <v>107.5</v>
      </c>
      <c r="D15">
        <f>ROUND((0.9*B12)/2.5,0)*2.5</f>
        <v>112.5</v>
      </c>
      <c r="E15">
        <f>ROUND((0.95*B12)/2.5,0)*2.5</f>
        <v>120</v>
      </c>
    </row>
    <row r="17" spans="1:5">
      <c r="A17" t="s">
        <v>21</v>
      </c>
      <c r="B17">
        <f>SUM(B4:P4)</f>
        <v>75</v>
      </c>
      <c r="C17">
        <v>5</v>
      </c>
      <c r="D17">
        <v>3</v>
      </c>
      <c r="E17">
        <v>1</v>
      </c>
    </row>
    <row r="18" spans="1:5">
      <c r="B18" t="s">
        <v>22</v>
      </c>
      <c r="C18">
        <f>ROUND((0.65*B17)/2.5,0)*2.5</f>
        <v>50</v>
      </c>
      <c r="D18">
        <f>ROUND((0.7*B17)/2.5,0)*2.5</f>
        <v>52.5</v>
      </c>
      <c r="E18">
        <f>ROUND((0.75*B17)/2.5,0)*2.5</f>
        <v>57.5</v>
      </c>
    </row>
    <row r="19" spans="1:5">
      <c r="B19" t="s">
        <v>23</v>
      </c>
      <c r="C19">
        <f>ROUND((0.75*B17)/2.5,0)*2.5</f>
        <v>57.5</v>
      </c>
      <c r="D19">
        <f>ROUND((0.8*B17)/2.5,0)*2.5</f>
        <v>60</v>
      </c>
      <c r="E19">
        <f>ROUND((0.85*B17)/2.5,0)*2.5</f>
        <v>65</v>
      </c>
    </row>
    <row r="20" spans="1:5">
      <c r="B20" t="s">
        <v>24</v>
      </c>
      <c r="C20">
        <f>ROUND((0.85*B17)/2.5,0)*2.5</f>
        <v>65</v>
      </c>
      <c r="D20">
        <f>ROUND((0.9*B17)/2.5,0)*2.5</f>
        <v>67.5</v>
      </c>
      <c r="E20">
        <f>ROUND((0.95*B17)/2.5,0)*2.5</f>
        <v>72.5</v>
      </c>
    </row>
    <row r="22" spans="1:5">
      <c r="A22" t="s">
        <v>26</v>
      </c>
      <c r="B22">
        <f>SUM(B5:P5)</f>
        <v>150</v>
      </c>
      <c r="C22">
        <v>5</v>
      </c>
      <c r="D22">
        <v>3</v>
      </c>
      <c r="E22">
        <v>1</v>
      </c>
    </row>
    <row r="23" spans="1:5">
      <c r="B23" t="s">
        <v>22</v>
      </c>
      <c r="C23">
        <f>ROUND((0.65*B22)/2.5,0)*2.5</f>
        <v>97.5</v>
      </c>
      <c r="D23">
        <f>ROUND((0.7*B22)/2.5,0)*2.5</f>
        <v>105</v>
      </c>
      <c r="E23">
        <f>ROUND((0.75*B22)/2.5,0)*2.5</f>
        <v>112.5</v>
      </c>
    </row>
    <row r="24" spans="1:5">
      <c r="B24" t="s">
        <v>23</v>
      </c>
      <c r="C24">
        <f>ROUND((0.75*B22)/2.5,0)*2.5</f>
        <v>112.5</v>
      </c>
      <c r="D24">
        <f>ROUND((0.8*B22)/2.5,0)*2.5</f>
        <v>120</v>
      </c>
      <c r="E24">
        <f>ROUND((0.85*B22)/2.5,0)*2.5</f>
        <v>127.5</v>
      </c>
    </row>
    <row r="25" spans="1:5">
      <c r="B25" t="s">
        <v>24</v>
      </c>
      <c r="C25">
        <f>ROUND((0.85*B22)/2.5,0)*2.5</f>
        <v>127.5</v>
      </c>
      <c r="D25">
        <f>ROUND((0.9*B22)/2.5,0)*2.5</f>
        <v>135</v>
      </c>
      <c r="E25">
        <f>ROUND((0.95*B22)/2.5,0)*2.5</f>
        <v>142.5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3 uger</vt:lpstr>
      <vt:lpstr>vægt skema</vt:lpstr>
      <vt:lpstr>Ark3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Bay Andersen</dc:creator>
  <cp:lastModifiedBy>Anton Bay Andersen</cp:lastModifiedBy>
  <cp:lastPrinted>2013-07-16T11:32:25Z</cp:lastPrinted>
  <dcterms:created xsi:type="dcterms:W3CDTF">2013-07-14T09:00:33Z</dcterms:created>
  <dcterms:modified xsi:type="dcterms:W3CDTF">2013-08-22T16:23:49Z</dcterms:modified>
</cp:coreProperties>
</file>