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0" yWindow="-15" windowWidth="14415" windowHeight="12825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C2651" i="1" l="1"/>
  <c r="C2644" i="1"/>
  <c r="C2637" i="1"/>
  <c r="C2630" i="1"/>
  <c r="C2623" i="1"/>
  <c r="C2616" i="1"/>
  <c r="C2609" i="1"/>
  <c r="O2603" i="1"/>
  <c r="R2607" i="1" s="1"/>
  <c r="C2602" i="1"/>
  <c r="C2595" i="1"/>
  <c r="C2588" i="1"/>
  <c r="R2587" i="1"/>
  <c r="R2586" i="1"/>
  <c r="R2584" i="1"/>
  <c r="R2583" i="1"/>
  <c r="O2582" i="1"/>
  <c r="R2585" i="1" s="1"/>
  <c r="C2581" i="1"/>
  <c r="C2574" i="1"/>
  <c r="C2567" i="1"/>
  <c r="C2560" i="1"/>
  <c r="C2553" i="1"/>
  <c r="C2546" i="1"/>
  <c r="C2539" i="1"/>
  <c r="C2532" i="1"/>
  <c r="C2525" i="1"/>
  <c r="O2519" i="1"/>
  <c r="R2523" i="1" s="1"/>
  <c r="C2518" i="1"/>
  <c r="C2511" i="1"/>
  <c r="C2504" i="1"/>
  <c r="R2503" i="1"/>
  <c r="R2502" i="1"/>
  <c r="R2501" i="1"/>
  <c r="R2500" i="1"/>
  <c r="O2498" i="1"/>
  <c r="R2499" i="1" s="1"/>
  <c r="C2497" i="1"/>
  <c r="C2490" i="1"/>
  <c r="C2483" i="1"/>
  <c r="C2476" i="1"/>
  <c r="C2469" i="1"/>
  <c r="C2462" i="1"/>
  <c r="R2458" i="1"/>
  <c r="R2457" i="1"/>
  <c r="O2456" i="1"/>
  <c r="O2477" i="1" s="1"/>
  <c r="C2455" i="1"/>
  <c r="C2448" i="1"/>
  <c r="C2441" i="1"/>
  <c r="R2440" i="1"/>
  <c r="R2438" i="1"/>
  <c r="R2437" i="1"/>
  <c r="R2436" i="1"/>
  <c r="O2435" i="1"/>
  <c r="R2439" i="1" s="1"/>
  <c r="C2434" i="1"/>
  <c r="C2427" i="1"/>
  <c r="C2420" i="1"/>
  <c r="R2416" i="1"/>
  <c r="O2414" i="1"/>
  <c r="R2415" i="1" s="1"/>
  <c r="C2413" i="1"/>
  <c r="C2406" i="1"/>
  <c r="C2399" i="1"/>
  <c r="C2392" i="1"/>
  <c r="C2385" i="1"/>
  <c r="C2378" i="1"/>
  <c r="C2371" i="1"/>
  <c r="C2364" i="1"/>
  <c r="C2357" i="1"/>
  <c r="O2351" i="1"/>
  <c r="R2355" i="1" s="1"/>
  <c r="C2350" i="1"/>
  <c r="C2343" i="1"/>
  <c r="C2336" i="1"/>
  <c r="R2335" i="1"/>
  <c r="R2334" i="1"/>
  <c r="R2333" i="1"/>
  <c r="R2332" i="1"/>
  <c r="O2330" i="1"/>
  <c r="R2331" i="1" s="1"/>
  <c r="C2329" i="1"/>
  <c r="C2322" i="1"/>
  <c r="C2315" i="1"/>
  <c r="C2308" i="1"/>
  <c r="C2301" i="1"/>
  <c r="C2294" i="1"/>
  <c r="R2291" i="1"/>
  <c r="R2290" i="1"/>
  <c r="R2289" i="1"/>
  <c r="O2288" i="1"/>
  <c r="O2309" i="1" s="1"/>
  <c r="C2287" i="1"/>
  <c r="C2280" i="1"/>
  <c r="C2273" i="1"/>
  <c r="R2269" i="1"/>
  <c r="R2268" i="1"/>
  <c r="O2267" i="1"/>
  <c r="R2271" i="1" s="1"/>
  <c r="C2266" i="1"/>
  <c r="C2259" i="1"/>
  <c r="C2252" i="1"/>
  <c r="R2249" i="1"/>
  <c r="R2248" i="1"/>
  <c r="R2247" i="1"/>
  <c r="O2246" i="1"/>
  <c r="R2250" i="1" s="1"/>
  <c r="C2245" i="1"/>
  <c r="C2238" i="1"/>
  <c r="C2231" i="1"/>
  <c r="C2224" i="1"/>
  <c r="C2217" i="1"/>
  <c r="C2210" i="1"/>
  <c r="C2203" i="1"/>
  <c r="C2196" i="1"/>
  <c r="C2189" i="1"/>
  <c r="R2188" i="1"/>
  <c r="R2186" i="1"/>
  <c r="R2184" i="1"/>
  <c r="O2183" i="1"/>
  <c r="R2187" i="1" s="1"/>
  <c r="C2182" i="1"/>
  <c r="C2175" i="1"/>
  <c r="C2168" i="1"/>
  <c r="R2167" i="1"/>
  <c r="R2166" i="1"/>
  <c r="R2165" i="1"/>
  <c r="R2164" i="1"/>
  <c r="R2163" i="1"/>
  <c r="O2162" i="1"/>
  <c r="C2161" i="1"/>
  <c r="C2154" i="1"/>
  <c r="C2147" i="1"/>
  <c r="C2140" i="1"/>
  <c r="C2133" i="1"/>
  <c r="C2126" i="1"/>
  <c r="O2120" i="1"/>
  <c r="R2121" i="1" s="1"/>
  <c r="C2119" i="1"/>
  <c r="C2112" i="1"/>
  <c r="C2105" i="1"/>
  <c r="R2101" i="1"/>
  <c r="O2099" i="1"/>
  <c r="R2103" i="1" s="1"/>
  <c r="C2098" i="1"/>
  <c r="C2091" i="1"/>
  <c r="C2084" i="1"/>
  <c r="R2080" i="1"/>
  <c r="O2078" i="1"/>
  <c r="R2079" i="1" s="1"/>
  <c r="C2077" i="1"/>
  <c r="C2070" i="1"/>
  <c r="C2063" i="1"/>
  <c r="C2056" i="1"/>
  <c r="C2049" i="1"/>
  <c r="C2042" i="1"/>
  <c r="C2035" i="1"/>
  <c r="C2028" i="1"/>
  <c r="C2021" i="1"/>
  <c r="R2016" i="1"/>
  <c r="O2015" i="1"/>
  <c r="R2019" i="1" s="1"/>
  <c r="C2014" i="1"/>
  <c r="C2007" i="1"/>
  <c r="C2000" i="1"/>
  <c r="R1999" i="1"/>
  <c r="R1998" i="1"/>
  <c r="R1997" i="1"/>
  <c r="R1996" i="1"/>
  <c r="R1995" i="1"/>
  <c r="O1994" i="1"/>
  <c r="C1993" i="1"/>
  <c r="C1986" i="1"/>
  <c r="C1979" i="1"/>
  <c r="C1972" i="1"/>
  <c r="C1965" i="1"/>
  <c r="C1958" i="1"/>
  <c r="C1951" i="1"/>
  <c r="C1944" i="1"/>
  <c r="C1937" i="1"/>
  <c r="R1932" i="1"/>
  <c r="O1931" i="1"/>
  <c r="R1935" i="1" s="1"/>
  <c r="C1930" i="1"/>
  <c r="C1923" i="1"/>
  <c r="C1916" i="1"/>
  <c r="R1915" i="1"/>
  <c r="R1914" i="1"/>
  <c r="R1913" i="1"/>
  <c r="R1912" i="1"/>
  <c r="R1911" i="1"/>
  <c r="O1910" i="1"/>
  <c r="C1909" i="1"/>
  <c r="C1902" i="1"/>
  <c r="C1895" i="1"/>
  <c r="C1888" i="1"/>
  <c r="C1881" i="1"/>
  <c r="C1874" i="1"/>
  <c r="C1867" i="1"/>
  <c r="C1860" i="1"/>
  <c r="C1853" i="1"/>
  <c r="O1847" i="1"/>
  <c r="R1851" i="1" s="1"/>
  <c r="C1846" i="1"/>
  <c r="C1839" i="1"/>
  <c r="C1832" i="1"/>
  <c r="R1831" i="1"/>
  <c r="R1830" i="1"/>
  <c r="R1829" i="1"/>
  <c r="R1828" i="1"/>
  <c r="R1827" i="1"/>
  <c r="O1826" i="1"/>
  <c r="C1825" i="1"/>
  <c r="C1818" i="1"/>
  <c r="C1811" i="1"/>
  <c r="C1804" i="1"/>
  <c r="C1797" i="1"/>
  <c r="C1790" i="1"/>
  <c r="C1783" i="1"/>
  <c r="C1776" i="1"/>
  <c r="C1769" i="1"/>
  <c r="R1768" i="1"/>
  <c r="R1766" i="1"/>
  <c r="O1763" i="1"/>
  <c r="R1767" i="1" s="1"/>
  <c r="C1762" i="1"/>
  <c r="C1755" i="1"/>
  <c r="C1748" i="1"/>
  <c r="R1747" i="1"/>
  <c r="R1746" i="1"/>
  <c r="R1745" i="1"/>
  <c r="R1744" i="1"/>
  <c r="R1743" i="1"/>
  <c r="O1742" i="1"/>
  <c r="C1741" i="1"/>
  <c r="C1734" i="1"/>
  <c r="C1727" i="1"/>
  <c r="C1720" i="1"/>
  <c r="C1713" i="1"/>
  <c r="C1706" i="1"/>
  <c r="C1699" i="1"/>
  <c r="C1692" i="1"/>
  <c r="C1685" i="1"/>
  <c r="R1684" i="1"/>
  <c r="R1682" i="1"/>
  <c r="R1680" i="1"/>
  <c r="O1679" i="1"/>
  <c r="R1683" i="1" s="1"/>
  <c r="C1678" i="1"/>
  <c r="C1671" i="1"/>
  <c r="C1664" i="1"/>
  <c r="R1663" i="1"/>
  <c r="R1662" i="1"/>
  <c r="R1661" i="1"/>
  <c r="R1660" i="1"/>
  <c r="R1659" i="1"/>
  <c r="O1658" i="1"/>
  <c r="C1657" i="1"/>
  <c r="C1650" i="1"/>
  <c r="C1643" i="1"/>
  <c r="C1636" i="1"/>
  <c r="C1629" i="1"/>
  <c r="C1622" i="1"/>
  <c r="C1615" i="1"/>
  <c r="C1608" i="1"/>
  <c r="C1601" i="1"/>
  <c r="O1595" i="1"/>
  <c r="R1599" i="1" s="1"/>
  <c r="C1594" i="1"/>
  <c r="C1587" i="1"/>
  <c r="C1580" i="1"/>
  <c r="R1579" i="1"/>
  <c r="R1578" i="1"/>
  <c r="R1577" i="1"/>
  <c r="R1576" i="1"/>
  <c r="R1575" i="1"/>
  <c r="O1574" i="1"/>
  <c r="C1573" i="1"/>
  <c r="C1566" i="1"/>
  <c r="C1559" i="1"/>
  <c r="C1552" i="1"/>
  <c r="C1545" i="1"/>
  <c r="C1538" i="1"/>
  <c r="R1534" i="1"/>
  <c r="O1532" i="1"/>
  <c r="R1533" i="1" s="1"/>
  <c r="C1531" i="1"/>
  <c r="C1524" i="1"/>
  <c r="C1517" i="1"/>
  <c r="R1513" i="1"/>
  <c r="O1511" i="1"/>
  <c r="R1515" i="1" s="1"/>
  <c r="C1510" i="1"/>
  <c r="C1503" i="1"/>
  <c r="C1496" i="1"/>
  <c r="R1492" i="1"/>
  <c r="O1490" i="1"/>
  <c r="R1491" i="1" s="1"/>
  <c r="C1489" i="1"/>
  <c r="C1482" i="1"/>
  <c r="C1475" i="1"/>
  <c r="C1468" i="1"/>
  <c r="C1461" i="1"/>
  <c r="C1454" i="1"/>
  <c r="C1447" i="1"/>
  <c r="C1440" i="1"/>
  <c r="C1433" i="1"/>
  <c r="O1427" i="1"/>
  <c r="O1448" i="1" s="1"/>
  <c r="C1426" i="1"/>
  <c r="C1419" i="1"/>
  <c r="C1412" i="1"/>
  <c r="R1408" i="1"/>
  <c r="O1406" i="1"/>
  <c r="R1407" i="1" s="1"/>
  <c r="C1405" i="1"/>
  <c r="C1398" i="1"/>
  <c r="R2604" i="1" l="1"/>
  <c r="R2606" i="1"/>
  <c r="R2608" i="1"/>
  <c r="R2605" i="1"/>
  <c r="O2624" i="1"/>
  <c r="R2520" i="1"/>
  <c r="R2522" i="1"/>
  <c r="R2524" i="1"/>
  <c r="R2521" i="1"/>
  <c r="O2540" i="1"/>
  <c r="R2479" i="1"/>
  <c r="R2480" i="1"/>
  <c r="R2478" i="1"/>
  <c r="R2417" i="1"/>
  <c r="R2459" i="1"/>
  <c r="R2419" i="1"/>
  <c r="R2461" i="1"/>
  <c r="R2418" i="1"/>
  <c r="R2460" i="1"/>
  <c r="R2352" i="1"/>
  <c r="R2354" i="1"/>
  <c r="R2356" i="1"/>
  <c r="R2353" i="1"/>
  <c r="O2372" i="1"/>
  <c r="R2311" i="1"/>
  <c r="R2312" i="1"/>
  <c r="R2310" i="1"/>
  <c r="R2270" i="1"/>
  <c r="R2272" i="1"/>
  <c r="R2251" i="1"/>
  <c r="R2293" i="1"/>
  <c r="R2292" i="1"/>
  <c r="R2185" i="1"/>
  <c r="O2204" i="1"/>
  <c r="R2100" i="1"/>
  <c r="R2081" i="1"/>
  <c r="R2123" i="1"/>
  <c r="R2102" i="1"/>
  <c r="R2104" i="1"/>
  <c r="R2083" i="1"/>
  <c r="R2125" i="1"/>
  <c r="R2122" i="1"/>
  <c r="R2082" i="1"/>
  <c r="R2124" i="1"/>
  <c r="O2141" i="1"/>
  <c r="R2018" i="1"/>
  <c r="R2020" i="1"/>
  <c r="R2017" i="1"/>
  <c r="O2036" i="1"/>
  <c r="R1934" i="1"/>
  <c r="R1936" i="1"/>
  <c r="R1933" i="1"/>
  <c r="O1952" i="1"/>
  <c r="R1848" i="1"/>
  <c r="R1850" i="1"/>
  <c r="R1852" i="1"/>
  <c r="R1849" i="1"/>
  <c r="O1868" i="1"/>
  <c r="R1764" i="1"/>
  <c r="R1765" i="1"/>
  <c r="O1784" i="1"/>
  <c r="R1681" i="1"/>
  <c r="O1700" i="1"/>
  <c r="R1596" i="1"/>
  <c r="R1600" i="1"/>
  <c r="R1598" i="1"/>
  <c r="R1597" i="1"/>
  <c r="O1616" i="1"/>
  <c r="R1512" i="1"/>
  <c r="R1493" i="1"/>
  <c r="R1535" i="1"/>
  <c r="R1514" i="1"/>
  <c r="R1516" i="1"/>
  <c r="R1495" i="1"/>
  <c r="R1537" i="1"/>
  <c r="R1494" i="1"/>
  <c r="R1536" i="1"/>
  <c r="O1553" i="1"/>
  <c r="R1449" i="1"/>
  <c r="R1450" i="1"/>
  <c r="R1453" i="1"/>
  <c r="R1451" i="1"/>
  <c r="R1452" i="1"/>
  <c r="O1469" i="1"/>
  <c r="R1428" i="1"/>
  <c r="R1410" i="1"/>
  <c r="R1431" i="1"/>
  <c r="R1409" i="1"/>
  <c r="R1430" i="1"/>
  <c r="R1432" i="1"/>
  <c r="R1411" i="1"/>
  <c r="R1429" i="1"/>
  <c r="R2625" i="1" l="1"/>
  <c r="O2645" i="1"/>
  <c r="R2628" i="1"/>
  <c r="R2626" i="1"/>
  <c r="R2629" i="1"/>
  <c r="R2627" i="1"/>
  <c r="R2541" i="1"/>
  <c r="O2561" i="1"/>
  <c r="R2544" i="1"/>
  <c r="R2542" i="1"/>
  <c r="R2545" i="1"/>
  <c r="R2543" i="1"/>
  <c r="R2373" i="1"/>
  <c r="O2393" i="1"/>
  <c r="R2376" i="1"/>
  <c r="R2374" i="1"/>
  <c r="R2377" i="1"/>
  <c r="R2375" i="1"/>
  <c r="R2205" i="1"/>
  <c r="O2225" i="1"/>
  <c r="R2208" i="1"/>
  <c r="R2206" i="1"/>
  <c r="R2209" i="1"/>
  <c r="R2207" i="1"/>
  <c r="R2143" i="1"/>
  <c r="R2144" i="1"/>
  <c r="R2142" i="1"/>
  <c r="R2037" i="1"/>
  <c r="O2057" i="1"/>
  <c r="R2040" i="1"/>
  <c r="R2038" i="1"/>
  <c r="R2041" i="1"/>
  <c r="R2039" i="1"/>
  <c r="R1953" i="1"/>
  <c r="O1973" i="1"/>
  <c r="R1956" i="1"/>
  <c r="R1954" i="1"/>
  <c r="R1957" i="1"/>
  <c r="R1955" i="1"/>
  <c r="R1869" i="1"/>
  <c r="O1889" i="1"/>
  <c r="R1872" i="1"/>
  <c r="R1870" i="1"/>
  <c r="R1873" i="1"/>
  <c r="R1871" i="1"/>
  <c r="O1805" i="1"/>
  <c r="R1788" i="1"/>
  <c r="R1786" i="1"/>
  <c r="R1789" i="1"/>
  <c r="R1787" i="1"/>
  <c r="R1785" i="1"/>
  <c r="R1701" i="1"/>
  <c r="O1721" i="1"/>
  <c r="R1704" i="1"/>
  <c r="R1702" i="1"/>
  <c r="R1705" i="1"/>
  <c r="R1703" i="1"/>
  <c r="O1637" i="1"/>
  <c r="R1620" i="1"/>
  <c r="R1618" i="1"/>
  <c r="R1621" i="1"/>
  <c r="R1619" i="1"/>
  <c r="R1617" i="1"/>
  <c r="R1555" i="1"/>
  <c r="R1556" i="1"/>
  <c r="R1554" i="1"/>
  <c r="R1471" i="1"/>
  <c r="R1472" i="1"/>
  <c r="R1470" i="1"/>
  <c r="AE144" i="1"/>
  <c r="R2647" i="1" l="1"/>
  <c r="R2648" i="1"/>
  <c r="R2646" i="1"/>
  <c r="R2563" i="1"/>
  <c r="R2564" i="1"/>
  <c r="R2562" i="1"/>
  <c r="R2395" i="1"/>
  <c r="R2396" i="1"/>
  <c r="R2394" i="1"/>
  <c r="R2227" i="1"/>
  <c r="R2228" i="1"/>
  <c r="R2226" i="1"/>
  <c r="R2059" i="1"/>
  <c r="R2060" i="1"/>
  <c r="R2058" i="1"/>
  <c r="R1975" i="1"/>
  <c r="R1976" i="1"/>
  <c r="R1974" i="1"/>
  <c r="R1891" i="1"/>
  <c r="R1892" i="1"/>
  <c r="R1890" i="1"/>
  <c r="R1807" i="1"/>
  <c r="R1808" i="1"/>
  <c r="R1806" i="1"/>
  <c r="R1723" i="1"/>
  <c r="R1724" i="1"/>
  <c r="R1722" i="1"/>
  <c r="R1639" i="1"/>
  <c r="R1640" i="1"/>
  <c r="R1638" i="1"/>
  <c r="AC142" i="1"/>
  <c r="K36" i="1" l="1"/>
  <c r="O83" i="1" l="1"/>
  <c r="AJ58" i="1"/>
  <c r="AE81" i="1"/>
  <c r="U91" i="1" l="1"/>
  <c r="U70" i="1"/>
  <c r="U56" i="1"/>
  <c r="R60" i="1" l="1"/>
  <c r="AE60" i="1" s="1"/>
  <c r="W57" i="1"/>
  <c r="AP26" i="1"/>
  <c r="AP13" i="1"/>
  <c r="AP21" i="1" s="1"/>
  <c r="AP22" i="1" s="1"/>
  <c r="R51" i="1"/>
  <c r="P6" i="2" l="1"/>
  <c r="K16" i="1"/>
  <c r="AE39" i="1"/>
  <c r="AD25" i="1" l="1"/>
  <c r="AD46" i="1"/>
  <c r="AD67" i="1"/>
  <c r="AD88" i="1"/>
  <c r="AD109" i="1"/>
  <c r="AF67" i="1"/>
  <c r="AF46" i="1"/>
  <c r="AF25" i="1"/>
  <c r="AE18" i="1"/>
  <c r="AE32" i="1"/>
  <c r="AE53" i="1"/>
  <c r="AC32" i="1"/>
  <c r="AC18" i="1"/>
  <c r="C12" i="1" l="1"/>
  <c r="Y42" i="1" l="1"/>
  <c r="Y43" i="1" s="1"/>
  <c r="Y44" i="1" s="1"/>
  <c r="Y45" i="1" s="1"/>
  <c r="Y63" i="1" s="1"/>
  <c r="Y64" i="1" s="1"/>
  <c r="Y65" i="1" s="1"/>
  <c r="Y66" i="1" s="1"/>
  <c r="Y84" i="1" s="1"/>
  <c r="Y85" i="1" s="1"/>
  <c r="Y86" i="1" s="1"/>
  <c r="Y87" i="1" s="1"/>
  <c r="Y105" i="1" s="1"/>
  <c r="Y106" i="1" s="1"/>
  <c r="Y107" i="1" s="1"/>
  <c r="Y108" i="1" s="1"/>
  <c r="Y126" i="1" s="1"/>
  <c r="Y127" i="1" s="1"/>
  <c r="Y128" i="1" s="1"/>
  <c r="Y129" i="1" s="1"/>
  <c r="Y147" i="1" s="1"/>
  <c r="Y148" i="1" s="1"/>
  <c r="Y149" i="1" s="1"/>
  <c r="Y150" i="1" s="1"/>
  <c r="Y168" i="1" s="1"/>
  <c r="Y169" i="1" s="1"/>
  <c r="Y170" i="1" s="1"/>
  <c r="Y171" i="1" s="1"/>
  <c r="Y189" i="1" s="1"/>
  <c r="Y190" i="1" s="1"/>
  <c r="Y191" i="1" s="1"/>
  <c r="Y192" i="1" s="1"/>
  <c r="Y210" i="1" s="1"/>
  <c r="Y211" i="1" s="1"/>
  <c r="Y212" i="1" s="1"/>
  <c r="Y213" i="1" s="1"/>
  <c r="Y231" i="1" s="1"/>
  <c r="Y232" i="1" s="1"/>
  <c r="Y233" i="1" s="1"/>
  <c r="Y234" i="1" s="1"/>
  <c r="Y252" i="1" s="1"/>
  <c r="Y253" i="1" s="1"/>
  <c r="Y254" i="1" s="1"/>
  <c r="Y255" i="1" s="1"/>
  <c r="Y273" i="1" s="1"/>
  <c r="Y274" i="1" s="1"/>
  <c r="Y275" i="1" s="1"/>
  <c r="Y276" i="1" s="1"/>
  <c r="Y294" i="1" s="1"/>
  <c r="Y295" i="1" s="1"/>
  <c r="Y296" i="1" s="1"/>
  <c r="Y297" i="1" s="1"/>
  <c r="Y315" i="1" s="1"/>
  <c r="Y316" i="1" s="1"/>
  <c r="Y317" i="1" s="1"/>
  <c r="Y318" i="1" s="1"/>
  <c r="Y336" i="1" s="1"/>
  <c r="Y337" i="1" s="1"/>
  <c r="Y338" i="1" s="1"/>
  <c r="Y339" i="1" s="1"/>
  <c r="Y357" i="1" s="1"/>
  <c r="Y358" i="1" s="1"/>
  <c r="Y359" i="1" s="1"/>
  <c r="Y360" i="1" s="1"/>
  <c r="Y378" i="1" s="1"/>
  <c r="Y379" i="1" s="1"/>
  <c r="Y380" i="1" s="1"/>
  <c r="Y381" i="1" s="1"/>
  <c r="Y399" i="1" s="1"/>
  <c r="Y400" i="1" s="1"/>
  <c r="Y401" i="1" s="1"/>
  <c r="Y402" i="1" s="1"/>
  <c r="Y420" i="1" s="1"/>
  <c r="Y421" i="1" s="1"/>
  <c r="Y422" i="1" s="1"/>
  <c r="Y423" i="1" s="1"/>
  <c r="Y441" i="1" s="1"/>
  <c r="Y442" i="1" s="1"/>
  <c r="Y443" i="1" s="1"/>
  <c r="Y444" i="1" s="1"/>
  <c r="Y462" i="1" s="1"/>
  <c r="Y463" i="1" s="1"/>
  <c r="Y464" i="1" s="1"/>
  <c r="Y465" i="1" s="1"/>
  <c r="Y483" i="1" s="1"/>
  <c r="Y484" i="1" s="1"/>
  <c r="Y485" i="1" s="1"/>
  <c r="Y486" i="1" s="1"/>
  <c r="Y504" i="1" s="1"/>
  <c r="Y505" i="1" s="1"/>
  <c r="Y506" i="1" s="1"/>
  <c r="Y507" i="1" s="1"/>
  <c r="Y525" i="1" s="1"/>
  <c r="Y526" i="1" s="1"/>
  <c r="Y527" i="1" s="1"/>
  <c r="Y528" i="1" s="1"/>
  <c r="Y546" i="1" s="1"/>
  <c r="Y547" i="1" s="1"/>
  <c r="Y548" i="1" s="1"/>
  <c r="Y549" i="1" s="1"/>
  <c r="Y567" i="1" s="1"/>
  <c r="Y568" i="1" s="1"/>
  <c r="Y569" i="1" s="1"/>
  <c r="Y570" i="1" s="1"/>
  <c r="Y588" i="1" s="1"/>
  <c r="Y589" i="1" s="1"/>
  <c r="Y590" i="1" s="1"/>
  <c r="Y591" i="1" s="1"/>
  <c r="Y609" i="1" s="1"/>
  <c r="Y610" i="1" s="1"/>
  <c r="Y611" i="1" s="1"/>
  <c r="Y612" i="1" s="1"/>
  <c r="Y630" i="1" s="1"/>
  <c r="Y631" i="1" s="1"/>
  <c r="Y632" i="1" s="1"/>
  <c r="Y633" i="1" s="1"/>
  <c r="Y651" i="1" s="1"/>
  <c r="Y652" i="1" s="1"/>
  <c r="Y653" i="1" s="1"/>
  <c r="Y654" i="1" s="1"/>
  <c r="Y672" i="1" s="1"/>
  <c r="Y673" i="1" s="1"/>
  <c r="Y674" i="1" s="1"/>
  <c r="Y675" i="1" s="1"/>
  <c r="Y693" i="1" s="1"/>
  <c r="Y694" i="1" s="1"/>
  <c r="Y695" i="1" s="1"/>
  <c r="Y696" i="1" s="1"/>
  <c r="Y714" i="1" s="1"/>
  <c r="Y715" i="1" s="1"/>
  <c r="Y716" i="1" s="1"/>
  <c r="Y717" i="1" s="1"/>
  <c r="Y735" i="1" s="1"/>
  <c r="Y736" i="1" s="1"/>
  <c r="Y737" i="1" s="1"/>
  <c r="Y738" i="1" s="1"/>
  <c r="Y756" i="1" s="1"/>
  <c r="Y757" i="1" s="1"/>
  <c r="Y758" i="1" s="1"/>
  <c r="Y759" i="1" s="1"/>
  <c r="Y777" i="1" s="1"/>
  <c r="Y778" i="1" s="1"/>
  <c r="Y779" i="1" s="1"/>
  <c r="Y780" i="1" s="1"/>
  <c r="Y798" i="1" s="1"/>
  <c r="Y799" i="1" s="1"/>
  <c r="Y800" i="1" s="1"/>
  <c r="Y801" i="1" s="1"/>
  <c r="Y819" i="1" s="1"/>
  <c r="Y820" i="1" s="1"/>
  <c r="Y821" i="1" s="1"/>
  <c r="Y822" i="1" s="1"/>
  <c r="Y840" i="1" s="1"/>
  <c r="Y841" i="1" s="1"/>
  <c r="Y842" i="1" s="1"/>
  <c r="Y843" i="1" s="1"/>
  <c r="Y861" i="1" s="1"/>
  <c r="Y862" i="1" s="1"/>
  <c r="Y863" i="1" s="1"/>
  <c r="Y864" i="1" s="1"/>
  <c r="Y882" i="1" s="1"/>
  <c r="Y883" i="1" s="1"/>
  <c r="Y884" i="1" s="1"/>
  <c r="Y885" i="1" s="1"/>
  <c r="Y903" i="1" s="1"/>
  <c r="Y904" i="1" s="1"/>
  <c r="Y905" i="1" s="1"/>
  <c r="Y906" i="1" s="1"/>
  <c r="Y924" i="1" s="1"/>
  <c r="Y925" i="1" s="1"/>
  <c r="Y926" i="1" s="1"/>
  <c r="Y927" i="1" s="1"/>
  <c r="Y945" i="1" s="1"/>
  <c r="Y946" i="1" s="1"/>
  <c r="Y947" i="1" s="1"/>
  <c r="Y948" i="1" s="1"/>
  <c r="Y966" i="1" s="1"/>
  <c r="Y967" i="1" s="1"/>
  <c r="Y968" i="1" s="1"/>
  <c r="Y969" i="1" s="1"/>
  <c r="Y987" i="1" s="1"/>
  <c r="Y988" i="1" s="1"/>
  <c r="Y989" i="1" s="1"/>
  <c r="Y990" i="1" s="1"/>
  <c r="Y1008" i="1" s="1"/>
  <c r="Y1009" i="1" s="1"/>
  <c r="Y1010" i="1" s="1"/>
  <c r="Y1011" i="1" s="1"/>
  <c r="Y1029" i="1" s="1"/>
  <c r="Y1030" i="1" s="1"/>
  <c r="Y1031" i="1" s="1"/>
  <c r="Y1032" i="1" s="1"/>
  <c r="Y1050" i="1" s="1"/>
  <c r="Y1051" i="1" s="1"/>
  <c r="Y1052" i="1" s="1"/>
  <c r="Y1053" i="1" s="1"/>
  <c r="Y1071" i="1" s="1"/>
  <c r="Y1072" i="1" s="1"/>
  <c r="Y1073" i="1" s="1"/>
  <c r="Y1074" i="1" s="1"/>
  <c r="Y1092" i="1" s="1"/>
  <c r="Y1093" i="1" s="1"/>
  <c r="Y1094" i="1" s="1"/>
  <c r="Y1095" i="1" s="1"/>
  <c r="Y1113" i="1" s="1"/>
  <c r="Y1114" i="1" s="1"/>
  <c r="Y1115" i="1" s="1"/>
  <c r="Y1116" i="1" s="1"/>
  <c r="Y1134" i="1" s="1"/>
  <c r="Y1135" i="1" s="1"/>
  <c r="Y1136" i="1" s="1"/>
  <c r="Y1137" i="1" s="1"/>
  <c r="Y1155" i="1" s="1"/>
  <c r="Y1156" i="1" s="1"/>
  <c r="Y1157" i="1" s="1"/>
  <c r="Y1158" i="1" s="1"/>
  <c r="Y1176" i="1" s="1"/>
  <c r="Y1177" i="1" s="1"/>
  <c r="Y1178" i="1" s="1"/>
  <c r="Y1179" i="1" s="1"/>
  <c r="Y1197" i="1" s="1"/>
  <c r="Y1198" i="1" s="1"/>
  <c r="Y1199" i="1" s="1"/>
  <c r="Y1200" i="1" s="1"/>
  <c r="Y1218" i="1" s="1"/>
  <c r="Y1219" i="1" s="1"/>
  <c r="Y1220" i="1" s="1"/>
  <c r="Y1221" i="1" s="1"/>
  <c r="Y1239" i="1" s="1"/>
  <c r="Y1240" i="1" s="1"/>
  <c r="Y1241" i="1" s="1"/>
  <c r="Y1242" i="1" s="1"/>
  <c r="Y1260" i="1" s="1"/>
  <c r="Y1261" i="1" s="1"/>
  <c r="Y1262" i="1" s="1"/>
  <c r="Y1263" i="1" s="1"/>
  <c r="Y1281" i="1" s="1"/>
  <c r="Y1282" i="1" s="1"/>
  <c r="Y1283" i="1" s="1"/>
  <c r="Y1284" i="1" s="1"/>
  <c r="Y1302" i="1" s="1"/>
  <c r="Y1303" i="1" s="1"/>
  <c r="Y1304" i="1" s="1"/>
  <c r="Y1305" i="1" s="1"/>
  <c r="Y1323" i="1" s="1"/>
  <c r="Y1324" i="1" s="1"/>
  <c r="Y1325" i="1" s="1"/>
  <c r="Y1326" i="1" s="1"/>
  <c r="Y1344" i="1" s="1"/>
  <c r="Y1345" i="1" s="1"/>
  <c r="Y1346" i="1" s="1"/>
  <c r="Y1347" i="1" s="1"/>
  <c r="Y1365" i="1" s="1"/>
  <c r="Y1366" i="1" s="1"/>
  <c r="Y1367" i="1" s="1"/>
  <c r="Y1368" i="1" s="1"/>
  <c r="Y1386" i="1" s="1"/>
  <c r="Y1387" i="1" s="1"/>
  <c r="Y1388" i="1" s="1"/>
  <c r="Y1389" i="1" s="1"/>
  <c r="Y1407" i="1" s="1"/>
  <c r="Y1408" i="1" s="1"/>
  <c r="Y1409" i="1" s="1"/>
  <c r="Y1410" i="1" s="1"/>
  <c r="Y1428" i="1" s="1"/>
  <c r="Y1429" i="1" s="1"/>
  <c r="Y1430" i="1" s="1"/>
  <c r="Y1431" i="1" s="1"/>
  <c r="Y1449" i="1" s="1"/>
  <c r="Y1450" i="1" s="1"/>
  <c r="Y1451" i="1" s="1"/>
  <c r="Y1452" i="1" s="1"/>
  <c r="Y1470" i="1" s="1"/>
  <c r="Y1471" i="1" s="1"/>
  <c r="Y1472" i="1" s="1"/>
  <c r="Y1473" i="1" s="1"/>
  <c r="Y1491" i="1" s="1"/>
  <c r="Y1492" i="1" s="1"/>
  <c r="Y1493" i="1" s="1"/>
  <c r="Y1494" i="1" s="1"/>
  <c r="Y1512" i="1" s="1"/>
  <c r="Y1513" i="1" s="1"/>
  <c r="Y1514" i="1" s="1"/>
  <c r="Y1515" i="1" s="1"/>
  <c r="Y1533" i="1" s="1"/>
  <c r="Y1534" i="1" s="1"/>
  <c r="Y1535" i="1" s="1"/>
  <c r="Y1536" i="1" s="1"/>
  <c r="Y1554" i="1" s="1"/>
  <c r="Y1555" i="1" s="1"/>
  <c r="Y1556" i="1" s="1"/>
  <c r="Y1557" i="1" s="1"/>
  <c r="Y1575" i="1" s="1"/>
  <c r="Y1576" i="1" s="1"/>
  <c r="Y1577" i="1" s="1"/>
  <c r="Y1578" i="1" s="1"/>
  <c r="Y1596" i="1" s="1"/>
  <c r="Y1597" i="1" s="1"/>
  <c r="Y1598" i="1" s="1"/>
  <c r="Y1599" i="1" s="1"/>
  <c r="Y1617" i="1" s="1"/>
  <c r="Y1618" i="1" s="1"/>
  <c r="Y1619" i="1" s="1"/>
  <c r="Y1620" i="1" s="1"/>
  <c r="Y1638" i="1" s="1"/>
  <c r="Y1639" i="1" s="1"/>
  <c r="Y1640" i="1" s="1"/>
  <c r="Y1641" i="1" s="1"/>
  <c r="Y1659" i="1" s="1"/>
  <c r="Y1660" i="1" s="1"/>
  <c r="Y1661" i="1" s="1"/>
  <c r="Y1662" i="1" s="1"/>
  <c r="Y1680" i="1" s="1"/>
  <c r="Y1681" i="1" s="1"/>
  <c r="Y1682" i="1" s="1"/>
  <c r="Y1683" i="1" s="1"/>
  <c r="Y1701" i="1" s="1"/>
  <c r="Y1702" i="1" s="1"/>
  <c r="Y1703" i="1" s="1"/>
  <c r="Y1704" i="1" s="1"/>
  <c r="Y1722" i="1" s="1"/>
  <c r="Y1723" i="1" s="1"/>
  <c r="Y1724" i="1" s="1"/>
  <c r="Y1725" i="1" s="1"/>
  <c r="Y1743" i="1" s="1"/>
  <c r="Y1744" i="1" s="1"/>
  <c r="Y1745" i="1" s="1"/>
  <c r="Y1746" i="1" s="1"/>
  <c r="Y1764" i="1" s="1"/>
  <c r="Y1765" i="1" s="1"/>
  <c r="Y1766" i="1" s="1"/>
  <c r="Y1767" i="1" s="1"/>
  <c r="Y1785" i="1" s="1"/>
  <c r="Y1786" i="1" s="1"/>
  <c r="Y1787" i="1" s="1"/>
  <c r="Y1788" i="1" s="1"/>
  <c r="Y1806" i="1" s="1"/>
  <c r="Y1807" i="1" s="1"/>
  <c r="Y1808" i="1" s="1"/>
  <c r="Y1809" i="1" s="1"/>
  <c r="Y1827" i="1" s="1"/>
  <c r="Y1828" i="1" s="1"/>
  <c r="Y1829" i="1" s="1"/>
  <c r="Y1830" i="1" s="1"/>
  <c r="Y1848" i="1" s="1"/>
  <c r="Y1849" i="1" s="1"/>
  <c r="Y1850" i="1" s="1"/>
  <c r="Y1851" i="1" s="1"/>
  <c r="Y1869" i="1" s="1"/>
  <c r="Y1870" i="1" s="1"/>
  <c r="Y1871" i="1" s="1"/>
  <c r="Y1872" i="1" s="1"/>
  <c r="Y1890" i="1" s="1"/>
  <c r="Y1891" i="1" s="1"/>
  <c r="Y1892" i="1" s="1"/>
  <c r="Y1893" i="1" s="1"/>
  <c r="Y1911" i="1" s="1"/>
  <c r="Y1912" i="1" s="1"/>
  <c r="Y1913" i="1" s="1"/>
  <c r="Y1914" i="1" s="1"/>
  <c r="Y1932" i="1" s="1"/>
  <c r="Y1933" i="1" s="1"/>
  <c r="Y1934" i="1" s="1"/>
  <c r="Y1935" i="1" s="1"/>
  <c r="Y1953" i="1" s="1"/>
  <c r="Y1954" i="1" s="1"/>
  <c r="Y1955" i="1" s="1"/>
  <c r="Y1956" i="1" s="1"/>
  <c r="Y1974" i="1" s="1"/>
  <c r="Y1975" i="1" s="1"/>
  <c r="Y1976" i="1" s="1"/>
  <c r="Y1977" i="1" s="1"/>
  <c r="Y1995" i="1" s="1"/>
  <c r="Y1996" i="1" s="1"/>
  <c r="Y1997" i="1" s="1"/>
  <c r="Y1998" i="1" s="1"/>
  <c r="Y2016" i="1" s="1"/>
  <c r="Y2017" i="1" s="1"/>
  <c r="Y2018" i="1" s="1"/>
  <c r="Y2019" i="1" s="1"/>
  <c r="Y2037" i="1" s="1"/>
  <c r="Y2038" i="1" s="1"/>
  <c r="Y2039" i="1" s="1"/>
  <c r="Y2040" i="1" s="1"/>
  <c r="Y2058" i="1" s="1"/>
  <c r="Y2059" i="1" s="1"/>
  <c r="Y2060" i="1" s="1"/>
  <c r="Y2061" i="1" s="1"/>
  <c r="Y2079" i="1" s="1"/>
  <c r="Y2080" i="1" s="1"/>
  <c r="Y2081" i="1" s="1"/>
  <c r="Y2082" i="1" s="1"/>
  <c r="Y2100" i="1" s="1"/>
  <c r="Y2101" i="1" s="1"/>
  <c r="Y2102" i="1" s="1"/>
  <c r="Y2103" i="1" s="1"/>
  <c r="Y2121" i="1" s="1"/>
  <c r="Y2122" i="1" s="1"/>
  <c r="Y2123" i="1" s="1"/>
  <c r="Y2124" i="1" s="1"/>
  <c r="Y2142" i="1" s="1"/>
  <c r="Y2143" i="1" s="1"/>
  <c r="Y2144" i="1" s="1"/>
  <c r="Y2145" i="1" s="1"/>
  <c r="Y2163" i="1" s="1"/>
  <c r="Y2164" i="1" s="1"/>
  <c r="Y2165" i="1" s="1"/>
  <c r="Y2166" i="1" s="1"/>
  <c r="Y2184" i="1" s="1"/>
  <c r="Y2185" i="1" s="1"/>
  <c r="Y2186" i="1" s="1"/>
  <c r="Y2187" i="1" s="1"/>
  <c r="Y2205" i="1" s="1"/>
  <c r="Y2206" i="1" s="1"/>
  <c r="Y2207" i="1" s="1"/>
  <c r="Y2208" i="1" s="1"/>
  <c r="Y2226" i="1" s="1"/>
  <c r="Y2227" i="1" s="1"/>
  <c r="Y2228" i="1" s="1"/>
  <c r="Y2229" i="1" s="1"/>
  <c r="Y2247" i="1" s="1"/>
  <c r="Y2248" i="1" s="1"/>
  <c r="Y2249" i="1" s="1"/>
  <c r="Y2250" i="1" s="1"/>
  <c r="Y2268" i="1" s="1"/>
  <c r="Y2269" i="1" s="1"/>
  <c r="Y2270" i="1" s="1"/>
  <c r="Y2271" i="1" s="1"/>
  <c r="Y2289" i="1" s="1"/>
  <c r="Y2290" i="1" s="1"/>
  <c r="Y2291" i="1" s="1"/>
  <c r="Y2292" i="1" s="1"/>
  <c r="Y2310" i="1" s="1"/>
  <c r="Y2311" i="1" s="1"/>
  <c r="Y2312" i="1" s="1"/>
  <c r="Y2313" i="1" s="1"/>
  <c r="Y2331" i="1" s="1"/>
  <c r="Y2332" i="1" s="1"/>
  <c r="Y2333" i="1" s="1"/>
  <c r="Y2334" i="1" s="1"/>
  <c r="Y2352" i="1" s="1"/>
  <c r="Y2353" i="1" s="1"/>
  <c r="Y2354" i="1" s="1"/>
  <c r="Y2355" i="1" s="1"/>
  <c r="Y2373" i="1" s="1"/>
  <c r="Y2374" i="1" s="1"/>
  <c r="Y2375" i="1" s="1"/>
  <c r="Y2376" i="1" s="1"/>
  <c r="Y2394" i="1" s="1"/>
  <c r="Y2395" i="1" s="1"/>
  <c r="Y2396" i="1" s="1"/>
  <c r="Y2397" i="1" s="1"/>
  <c r="Y2415" i="1" s="1"/>
  <c r="Y2416" i="1" s="1"/>
  <c r="Y2417" i="1" s="1"/>
  <c r="Y2418" i="1" s="1"/>
  <c r="Y2436" i="1" s="1"/>
  <c r="Y2437" i="1" s="1"/>
  <c r="Y2438" i="1" s="1"/>
  <c r="Y2439" i="1" s="1"/>
  <c r="Y2457" i="1" s="1"/>
  <c r="Y2458" i="1" s="1"/>
  <c r="Y2459" i="1" s="1"/>
  <c r="Y2460" i="1" s="1"/>
  <c r="Y2478" i="1" s="1"/>
  <c r="Y2479" i="1" s="1"/>
  <c r="Y2480" i="1" s="1"/>
  <c r="Y2481" i="1" s="1"/>
  <c r="Y2499" i="1" s="1"/>
  <c r="Y2500" i="1" s="1"/>
  <c r="Y2501" i="1" s="1"/>
  <c r="Y2502" i="1" s="1"/>
  <c r="Y2520" i="1" s="1"/>
  <c r="Y2521" i="1" s="1"/>
  <c r="Y2522" i="1" s="1"/>
  <c r="Y2523" i="1" s="1"/>
  <c r="Y2541" i="1" s="1"/>
  <c r="Y2542" i="1" s="1"/>
  <c r="Y2543" i="1" s="1"/>
  <c r="Y2544" i="1" s="1"/>
  <c r="Y2562" i="1" s="1"/>
  <c r="Y2563" i="1" s="1"/>
  <c r="Y2564" i="1" s="1"/>
  <c r="Y2565" i="1" s="1"/>
  <c r="Y2583" i="1" s="1"/>
  <c r="Y2584" i="1" s="1"/>
  <c r="Y2585" i="1" s="1"/>
  <c r="Y2586" i="1" s="1"/>
  <c r="Y2604" i="1" s="1"/>
  <c r="Y2605" i="1" s="1"/>
  <c r="Y2606" i="1" s="1"/>
  <c r="Y2607" i="1" s="1"/>
  <c r="Y2625" i="1" s="1"/>
  <c r="Y2626" i="1" s="1"/>
  <c r="Y2627" i="1" s="1"/>
  <c r="Y2628" i="1" s="1"/>
  <c r="Y2646" i="1" s="1"/>
  <c r="Y2647" i="1" s="1"/>
  <c r="Y2648" i="1" s="1"/>
  <c r="Y2649" i="1" s="1"/>
  <c r="C96" i="1" l="1"/>
  <c r="C103" i="1"/>
  <c r="C110" i="1"/>
  <c r="C117" i="1"/>
  <c r="C124" i="1"/>
  <c r="C131" i="1"/>
  <c r="C138" i="1"/>
  <c r="C145" i="1"/>
  <c r="C152" i="1"/>
  <c r="C159" i="1"/>
  <c r="C166" i="1"/>
  <c r="C173" i="1"/>
  <c r="C180" i="1"/>
  <c r="C187" i="1"/>
  <c r="C194" i="1"/>
  <c r="C201" i="1"/>
  <c r="C208" i="1"/>
  <c r="C215" i="1"/>
  <c r="C222" i="1"/>
  <c r="C229" i="1"/>
  <c r="C236" i="1"/>
  <c r="C243" i="1"/>
  <c r="C250" i="1"/>
  <c r="C257" i="1"/>
  <c r="C264" i="1"/>
  <c r="C271" i="1"/>
  <c r="C278" i="1"/>
  <c r="C285" i="1"/>
  <c r="C292" i="1"/>
  <c r="C299" i="1"/>
  <c r="C306" i="1"/>
  <c r="C313" i="1"/>
  <c r="C320" i="1"/>
  <c r="C327" i="1"/>
  <c r="C334" i="1"/>
  <c r="C341" i="1"/>
  <c r="C348" i="1"/>
  <c r="C355" i="1"/>
  <c r="C362" i="1"/>
  <c r="C369" i="1"/>
  <c r="C376" i="1"/>
  <c r="C383" i="1"/>
  <c r="C390" i="1"/>
  <c r="C397" i="1"/>
  <c r="C404" i="1"/>
  <c r="C411" i="1"/>
  <c r="C418" i="1"/>
  <c r="C425" i="1"/>
  <c r="C432" i="1"/>
  <c r="C439" i="1"/>
  <c r="C446" i="1"/>
  <c r="C453" i="1"/>
  <c r="C460" i="1"/>
  <c r="C467" i="1"/>
  <c r="C474" i="1"/>
  <c r="C481" i="1"/>
  <c r="C488" i="1"/>
  <c r="C495" i="1"/>
  <c r="C502" i="1"/>
  <c r="C509" i="1"/>
  <c r="C516" i="1"/>
  <c r="C523" i="1"/>
  <c r="C530" i="1"/>
  <c r="C537" i="1"/>
  <c r="C544" i="1"/>
  <c r="C551" i="1"/>
  <c r="C558" i="1"/>
  <c r="C565" i="1"/>
  <c r="C572" i="1"/>
  <c r="C579" i="1"/>
  <c r="C586" i="1"/>
  <c r="C593" i="1"/>
  <c r="C600" i="1"/>
  <c r="C607" i="1"/>
  <c r="C614" i="1"/>
  <c r="C621" i="1"/>
  <c r="C628" i="1"/>
  <c r="C635" i="1"/>
  <c r="C642" i="1"/>
  <c r="C649" i="1"/>
  <c r="C656" i="1"/>
  <c r="C663" i="1"/>
  <c r="C670" i="1"/>
  <c r="C677" i="1"/>
  <c r="C684" i="1"/>
  <c r="C691" i="1"/>
  <c r="C698" i="1"/>
  <c r="C705" i="1"/>
  <c r="C712" i="1"/>
  <c r="C719" i="1"/>
  <c r="C726" i="1"/>
  <c r="C733" i="1"/>
  <c r="C740" i="1"/>
  <c r="C747" i="1"/>
  <c r="C754" i="1"/>
  <c r="C761" i="1"/>
  <c r="C768" i="1"/>
  <c r="C775" i="1"/>
  <c r="C782" i="1"/>
  <c r="C789" i="1"/>
  <c r="C796" i="1"/>
  <c r="C803" i="1"/>
  <c r="C810" i="1"/>
  <c r="C817" i="1"/>
  <c r="C824" i="1"/>
  <c r="C831" i="1"/>
  <c r="C838" i="1"/>
  <c r="C845" i="1"/>
  <c r="C852" i="1"/>
  <c r="C859" i="1"/>
  <c r="C866" i="1"/>
  <c r="C873" i="1"/>
  <c r="C880" i="1"/>
  <c r="C887" i="1"/>
  <c r="C894" i="1"/>
  <c r="C901" i="1"/>
  <c r="C908" i="1"/>
  <c r="C915" i="1"/>
  <c r="C922" i="1"/>
  <c r="C929" i="1"/>
  <c r="C936" i="1"/>
  <c r="C943" i="1"/>
  <c r="C950" i="1"/>
  <c r="C957" i="1"/>
  <c r="C964" i="1"/>
  <c r="C971" i="1"/>
  <c r="C978" i="1"/>
  <c r="C985" i="1"/>
  <c r="C992" i="1"/>
  <c r="C999" i="1"/>
  <c r="C1006" i="1"/>
  <c r="C1013" i="1"/>
  <c r="C1020" i="1"/>
  <c r="C1027" i="1"/>
  <c r="C1034" i="1"/>
  <c r="C1041" i="1"/>
  <c r="C1048" i="1"/>
  <c r="C1055" i="1"/>
  <c r="C1062" i="1"/>
  <c r="C1069" i="1"/>
  <c r="C1076" i="1"/>
  <c r="C1083" i="1"/>
  <c r="C1090" i="1"/>
  <c r="C1097" i="1"/>
  <c r="C1104" i="1"/>
  <c r="C1111" i="1"/>
  <c r="C1118" i="1"/>
  <c r="C1125" i="1"/>
  <c r="C1132" i="1"/>
  <c r="C1139" i="1"/>
  <c r="C1146" i="1"/>
  <c r="C1153" i="1"/>
  <c r="C1160" i="1"/>
  <c r="C1167" i="1"/>
  <c r="C1174" i="1"/>
  <c r="C1181" i="1"/>
  <c r="C1188" i="1"/>
  <c r="C1195" i="1"/>
  <c r="C1202" i="1"/>
  <c r="C1209" i="1"/>
  <c r="C1216" i="1"/>
  <c r="C1223" i="1"/>
  <c r="C1230" i="1"/>
  <c r="C1237" i="1"/>
  <c r="C1244" i="1"/>
  <c r="C1251" i="1"/>
  <c r="C1258" i="1"/>
  <c r="C1265" i="1"/>
  <c r="C1272" i="1"/>
  <c r="C1279" i="1"/>
  <c r="C1286" i="1"/>
  <c r="C1293" i="1"/>
  <c r="C1300" i="1"/>
  <c r="C1307" i="1"/>
  <c r="C1314" i="1"/>
  <c r="C1321" i="1"/>
  <c r="C1328" i="1"/>
  <c r="C1335" i="1"/>
  <c r="C1342" i="1"/>
  <c r="C1349" i="1"/>
  <c r="C1356" i="1"/>
  <c r="C1363" i="1"/>
  <c r="C1370" i="1"/>
  <c r="C1377" i="1"/>
  <c r="C1384" i="1"/>
  <c r="C1391" i="1"/>
  <c r="O13" i="1"/>
  <c r="O20" i="1"/>
  <c r="O41" i="1" s="1"/>
  <c r="H20" i="1"/>
  <c r="H13" i="1"/>
  <c r="W29" i="1" l="1"/>
  <c r="W30" i="1"/>
  <c r="W31" i="1"/>
  <c r="W28" i="1"/>
  <c r="U49" i="1"/>
  <c r="U50" i="1" s="1"/>
  <c r="U51" i="1" s="1"/>
  <c r="U52" i="1" s="1"/>
  <c r="U71" i="1" s="1"/>
  <c r="U72" i="1" s="1"/>
  <c r="U73" i="1" s="1"/>
  <c r="U92" i="1" s="1"/>
  <c r="U93" i="1" s="1"/>
  <c r="U94" i="1" s="1"/>
  <c r="U112" i="1" s="1"/>
  <c r="U113" i="1" s="1"/>
  <c r="U114" i="1" s="1"/>
  <c r="U115" i="1" s="1"/>
  <c r="U134" i="1" s="1"/>
  <c r="U135" i="1" s="1"/>
  <c r="U136" i="1" s="1"/>
  <c r="U154" i="1" s="1"/>
  <c r="U155" i="1" s="1"/>
  <c r="U156" i="1" s="1"/>
  <c r="U157" i="1" s="1"/>
  <c r="U175" i="1" s="1"/>
  <c r="U176" i="1" s="1"/>
  <c r="U177" i="1" s="1"/>
  <c r="U178" i="1" s="1"/>
  <c r="U196" i="1" s="1"/>
  <c r="U197" i="1" s="1"/>
  <c r="U198" i="1" s="1"/>
  <c r="U199" i="1" s="1"/>
  <c r="U217" i="1" s="1"/>
  <c r="U218" i="1" s="1"/>
  <c r="U219" i="1" s="1"/>
  <c r="U220" i="1" s="1"/>
  <c r="U238" i="1" s="1"/>
  <c r="U239" i="1" s="1"/>
  <c r="U240" i="1" s="1"/>
  <c r="U241" i="1" s="1"/>
  <c r="U259" i="1" s="1"/>
  <c r="U260" i="1" s="1"/>
  <c r="U261" i="1" s="1"/>
  <c r="U262" i="1" s="1"/>
  <c r="U280" i="1" s="1"/>
  <c r="U281" i="1" s="1"/>
  <c r="U282" i="1" s="1"/>
  <c r="U283" i="1" s="1"/>
  <c r="U301" i="1" s="1"/>
  <c r="U302" i="1" s="1"/>
  <c r="U303" i="1" s="1"/>
  <c r="U304" i="1" s="1"/>
  <c r="U322" i="1" s="1"/>
  <c r="U323" i="1" s="1"/>
  <c r="U324" i="1" s="1"/>
  <c r="U325" i="1" s="1"/>
  <c r="U343" i="1" s="1"/>
  <c r="U344" i="1" s="1"/>
  <c r="U345" i="1" s="1"/>
  <c r="U346" i="1" s="1"/>
  <c r="U364" i="1" s="1"/>
  <c r="U365" i="1" s="1"/>
  <c r="U366" i="1" s="1"/>
  <c r="U367" i="1" s="1"/>
  <c r="U385" i="1" s="1"/>
  <c r="U386" i="1" s="1"/>
  <c r="U387" i="1" s="1"/>
  <c r="U388" i="1" s="1"/>
  <c r="U406" i="1" s="1"/>
  <c r="U407" i="1" s="1"/>
  <c r="U408" i="1" s="1"/>
  <c r="U409" i="1" s="1"/>
  <c r="U427" i="1" s="1"/>
  <c r="U428" i="1" s="1"/>
  <c r="U429" i="1" s="1"/>
  <c r="U430" i="1" s="1"/>
  <c r="U448" i="1" s="1"/>
  <c r="U449" i="1" s="1"/>
  <c r="U450" i="1" s="1"/>
  <c r="U451" i="1" s="1"/>
  <c r="U469" i="1" s="1"/>
  <c r="U470" i="1" s="1"/>
  <c r="U471" i="1" s="1"/>
  <c r="U472" i="1" s="1"/>
  <c r="U490" i="1" s="1"/>
  <c r="U491" i="1" s="1"/>
  <c r="U492" i="1" s="1"/>
  <c r="U493" i="1" s="1"/>
  <c r="U511" i="1" s="1"/>
  <c r="U512" i="1" s="1"/>
  <c r="U513" i="1" s="1"/>
  <c r="U514" i="1" s="1"/>
  <c r="U532" i="1" s="1"/>
  <c r="U533" i="1" s="1"/>
  <c r="U534" i="1" s="1"/>
  <c r="U535" i="1" s="1"/>
  <c r="U553" i="1" s="1"/>
  <c r="U554" i="1" s="1"/>
  <c r="U555" i="1" s="1"/>
  <c r="U556" i="1" s="1"/>
  <c r="U574" i="1" s="1"/>
  <c r="U575" i="1" s="1"/>
  <c r="U576" i="1" s="1"/>
  <c r="U577" i="1" s="1"/>
  <c r="U595" i="1" s="1"/>
  <c r="U596" i="1" s="1"/>
  <c r="U597" i="1" s="1"/>
  <c r="U598" i="1" s="1"/>
  <c r="U616" i="1" s="1"/>
  <c r="U617" i="1" s="1"/>
  <c r="U618" i="1" s="1"/>
  <c r="U619" i="1" s="1"/>
  <c r="U637" i="1" s="1"/>
  <c r="U638" i="1" s="1"/>
  <c r="U639" i="1" s="1"/>
  <c r="U640" i="1" s="1"/>
  <c r="U658" i="1" s="1"/>
  <c r="U659" i="1" s="1"/>
  <c r="U660" i="1" s="1"/>
  <c r="U661" i="1" s="1"/>
  <c r="U679" i="1" s="1"/>
  <c r="U680" i="1" s="1"/>
  <c r="U681" i="1" s="1"/>
  <c r="U682" i="1" s="1"/>
  <c r="U700" i="1" s="1"/>
  <c r="U701" i="1" s="1"/>
  <c r="U702" i="1" s="1"/>
  <c r="U703" i="1" s="1"/>
  <c r="U721" i="1" s="1"/>
  <c r="U722" i="1" s="1"/>
  <c r="U723" i="1" s="1"/>
  <c r="U724" i="1" s="1"/>
  <c r="U742" i="1" s="1"/>
  <c r="U743" i="1" s="1"/>
  <c r="U744" i="1" s="1"/>
  <c r="U745" i="1" s="1"/>
  <c r="U763" i="1" s="1"/>
  <c r="U764" i="1" s="1"/>
  <c r="U765" i="1" s="1"/>
  <c r="U766" i="1" s="1"/>
  <c r="U784" i="1" s="1"/>
  <c r="U785" i="1" s="1"/>
  <c r="U786" i="1" s="1"/>
  <c r="U787" i="1" s="1"/>
  <c r="U805" i="1" s="1"/>
  <c r="U806" i="1" s="1"/>
  <c r="U807" i="1" s="1"/>
  <c r="U808" i="1" s="1"/>
  <c r="U826" i="1" s="1"/>
  <c r="U827" i="1" s="1"/>
  <c r="U828" i="1" s="1"/>
  <c r="U829" i="1" s="1"/>
  <c r="U847" i="1" s="1"/>
  <c r="U848" i="1" s="1"/>
  <c r="U849" i="1" s="1"/>
  <c r="U850" i="1" s="1"/>
  <c r="U868" i="1" s="1"/>
  <c r="U869" i="1" s="1"/>
  <c r="U870" i="1" s="1"/>
  <c r="U871" i="1" s="1"/>
  <c r="U889" i="1" s="1"/>
  <c r="U890" i="1" s="1"/>
  <c r="U891" i="1" s="1"/>
  <c r="U892" i="1" s="1"/>
  <c r="U910" i="1" s="1"/>
  <c r="U911" i="1" s="1"/>
  <c r="U912" i="1" s="1"/>
  <c r="U913" i="1" s="1"/>
  <c r="U931" i="1" s="1"/>
  <c r="U932" i="1" s="1"/>
  <c r="U933" i="1" s="1"/>
  <c r="U934" i="1" s="1"/>
  <c r="U952" i="1" s="1"/>
  <c r="U953" i="1" s="1"/>
  <c r="U954" i="1" s="1"/>
  <c r="U955" i="1" s="1"/>
  <c r="U973" i="1" s="1"/>
  <c r="U974" i="1" s="1"/>
  <c r="U975" i="1" s="1"/>
  <c r="U976" i="1" s="1"/>
  <c r="U994" i="1" s="1"/>
  <c r="U995" i="1" s="1"/>
  <c r="U996" i="1" s="1"/>
  <c r="U997" i="1" s="1"/>
  <c r="U1015" i="1" s="1"/>
  <c r="U1016" i="1" s="1"/>
  <c r="U1017" i="1" s="1"/>
  <c r="U1018" i="1" s="1"/>
  <c r="U1036" i="1" s="1"/>
  <c r="U1037" i="1" s="1"/>
  <c r="U1038" i="1" s="1"/>
  <c r="U1039" i="1" s="1"/>
  <c r="U1057" i="1" s="1"/>
  <c r="U1058" i="1" s="1"/>
  <c r="U1059" i="1" s="1"/>
  <c r="U1060" i="1" s="1"/>
  <c r="U1078" i="1" s="1"/>
  <c r="U1079" i="1" s="1"/>
  <c r="U1080" i="1" s="1"/>
  <c r="U1081" i="1" s="1"/>
  <c r="U1099" i="1" s="1"/>
  <c r="U1100" i="1" s="1"/>
  <c r="U1101" i="1" s="1"/>
  <c r="U1102" i="1" s="1"/>
  <c r="U1120" i="1" s="1"/>
  <c r="U1121" i="1" s="1"/>
  <c r="U1122" i="1" s="1"/>
  <c r="U1123" i="1" s="1"/>
  <c r="U1141" i="1" s="1"/>
  <c r="U1142" i="1" s="1"/>
  <c r="U1143" i="1" s="1"/>
  <c r="U1144" i="1" s="1"/>
  <c r="U1162" i="1" s="1"/>
  <c r="U1163" i="1" s="1"/>
  <c r="U1164" i="1" s="1"/>
  <c r="U1165" i="1" s="1"/>
  <c r="U1183" i="1" s="1"/>
  <c r="U1184" i="1" s="1"/>
  <c r="U1185" i="1" s="1"/>
  <c r="U1186" i="1" s="1"/>
  <c r="U1204" i="1" s="1"/>
  <c r="U1205" i="1" s="1"/>
  <c r="U1206" i="1" s="1"/>
  <c r="U1207" i="1" s="1"/>
  <c r="U1225" i="1" s="1"/>
  <c r="U1226" i="1" s="1"/>
  <c r="U1227" i="1" s="1"/>
  <c r="U1228" i="1" s="1"/>
  <c r="U1246" i="1" s="1"/>
  <c r="U1247" i="1" s="1"/>
  <c r="U1248" i="1" s="1"/>
  <c r="U1249" i="1" s="1"/>
  <c r="U1267" i="1" s="1"/>
  <c r="U1268" i="1" s="1"/>
  <c r="U1269" i="1" s="1"/>
  <c r="U1270" i="1" s="1"/>
  <c r="U1288" i="1" s="1"/>
  <c r="U1289" i="1" s="1"/>
  <c r="U1290" i="1" s="1"/>
  <c r="U1291" i="1" s="1"/>
  <c r="U1309" i="1" s="1"/>
  <c r="U1310" i="1" s="1"/>
  <c r="U1311" i="1" s="1"/>
  <c r="U1312" i="1" s="1"/>
  <c r="U1330" i="1" s="1"/>
  <c r="U1331" i="1" s="1"/>
  <c r="U1332" i="1" s="1"/>
  <c r="U1333" i="1" s="1"/>
  <c r="U1351" i="1" s="1"/>
  <c r="U1352" i="1" s="1"/>
  <c r="U1353" i="1" s="1"/>
  <c r="U1354" i="1" s="1"/>
  <c r="U1372" i="1" s="1"/>
  <c r="U1373" i="1" s="1"/>
  <c r="U1374" i="1" s="1"/>
  <c r="U1375" i="1" s="1"/>
  <c r="U1393" i="1" s="1"/>
  <c r="U1394" i="1" s="1"/>
  <c r="U1395" i="1" s="1"/>
  <c r="U1396" i="1" s="1"/>
  <c r="U1414" i="1" s="1"/>
  <c r="U1415" i="1" s="1"/>
  <c r="U1416" i="1" s="1"/>
  <c r="U1417" i="1" s="1"/>
  <c r="U1435" i="1" s="1"/>
  <c r="U1436" i="1" s="1"/>
  <c r="U1437" i="1" s="1"/>
  <c r="U1438" i="1" s="1"/>
  <c r="U1456" i="1" s="1"/>
  <c r="U1457" i="1" s="1"/>
  <c r="U1458" i="1" s="1"/>
  <c r="U1459" i="1" s="1"/>
  <c r="U1477" i="1" s="1"/>
  <c r="U1478" i="1" s="1"/>
  <c r="U1479" i="1" s="1"/>
  <c r="U1480" i="1" s="1"/>
  <c r="U1498" i="1" s="1"/>
  <c r="U1499" i="1" s="1"/>
  <c r="U1500" i="1" s="1"/>
  <c r="U1501" i="1" s="1"/>
  <c r="U1519" i="1" s="1"/>
  <c r="U1520" i="1" s="1"/>
  <c r="U1521" i="1" s="1"/>
  <c r="U1522" i="1" s="1"/>
  <c r="U1540" i="1" s="1"/>
  <c r="U1541" i="1" s="1"/>
  <c r="U1542" i="1" s="1"/>
  <c r="U1543" i="1" s="1"/>
  <c r="U1561" i="1" s="1"/>
  <c r="U1562" i="1" s="1"/>
  <c r="U1563" i="1" s="1"/>
  <c r="U1564" i="1" s="1"/>
  <c r="U1582" i="1" s="1"/>
  <c r="U1583" i="1" s="1"/>
  <c r="U1584" i="1" s="1"/>
  <c r="U1585" i="1" s="1"/>
  <c r="U1603" i="1" s="1"/>
  <c r="U1604" i="1" s="1"/>
  <c r="U1605" i="1" s="1"/>
  <c r="U1606" i="1" s="1"/>
  <c r="U1624" i="1" s="1"/>
  <c r="U1625" i="1" s="1"/>
  <c r="U1626" i="1" s="1"/>
  <c r="U1627" i="1" s="1"/>
  <c r="U1645" i="1" s="1"/>
  <c r="U1646" i="1" s="1"/>
  <c r="U1647" i="1" s="1"/>
  <c r="U1648" i="1" s="1"/>
  <c r="U1666" i="1" s="1"/>
  <c r="U1667" i="1" s="1"/>
  <c r="U1668" i="1" s="1"/>
  <c r="U1669" i="1" s="1"/>
  <c r="U1687" i="1" s="1"/>
  <c r="U1688" i="1" s="1"/>
  <c r="U1689" i="1" s="1"/>
  <c r="U1690" i="1" s="1"/>
  <c r="U1708" i="1" s="1"/>
  <c r="U1709" i="1" s="1"/>
  <c r="U1710" i="1" s="1"/>
  <c r="U1711" i="1" s="1"/>
  <c r="U1729" i="1" s="1"/>
  <c r="U1730" i="1" s="1"/>
  <c r="U1731" i="1" s="1"/>
  <c r="U1732" i="1" s="1"/>
  <c r="U1750" i="1" s="1"/>
  <c r="U1751" i="1" s="1"/>
  <c r="U1752" i="1" s="1"/>
  <c r="U1753" i="1" s="1"/>
  <c r="U1771" i="1" s="1"/>
  <c r="U1772" i="1" s="1"/>
  <c r="U1773" i="1" s="1"/>
  <c r="U1774" i="1" s="1"/>
  <c r="U1792" i="1" s="1"/>
  <c r="U1793" i="1" s="1"/>
  <c r="U1794" i="1" s="1"/>
  <c r="U1795" i="1" s="1"/>
  <c r="U1813" i="1" s="1"/>
  <c r="U1814" i="1" s="1"/>
  <c r="U1815" i="1" s="1"/>
  <c r="U1816" i="1" s="1"/>
  <c r="U1834" i="1" s="1"/>
  <c r="U1835" i="1" s="1"/>
  <c r="U1836" i="1" s="1"/>
  <c r="U1837" i="1" s="1"/>
  <c r="U1855" i="1" s="1"/>
  <c r="U1856" i="1" s="1"/>
  <c r="U1857" i="1" s="1"/>
  <c r="U1858" i="1" s="1"/>
  <c r="U1876" i="1" s="1"/>
  <c r="U1877" i="1" s="1"/>
  <c r="U1878" i="1" s="1"/>
  <c r="U1879" i="1" s="1"/>
  <c r="U1897" i="1" s="1"/>
  <c r="U1898" i="1" s="1"/>
  <c r="U1899" i="1" s="1"/>
  <c r="U1900" i="1" s="1"/>
  <c r="U1918" i="1" s="1"/>
  <c r="U1919" i="1" s="1"/>
  <c r="U1920" i="1" s="1"/>
  <c r="U1921" i="1" s="1"/>
  <c r="U1939" i="1" s="1"/>
  <c r="U1940" i="1" s="1"/>
  <c r="U1941" i="1" s="1"/>
  <c r="U1942" i="1" s="1"/>
  <c r="U1960" i="1" s="1"/>
  <c r="U1961" i="1" s="1"/>
  <c r="U1962" i="1" s="1"/>
  <c r="U1963" i="1" s="1"/>
  <c r="U1981" i="1" s="1"/>
  <c r="U1982" i="1" s="1"/>
  <c r="U1983" i="1" s="1"/>
  <c r="U1984" i="1" s="1"/>
  <c r="U2002" i="1" s="1"/>
  <c r="U2003" i="1" s="1"/>
  <c r="U2004" i="1" s="1"/>
  <c r="U2005" i="1" s="1"/>
  <c r="U2023" i="1" s="1"/>
  <c r="U2024" i="1" s="1"/>
  <c r="U2025" i="1" s="1"/>
  <c r="U2026" i="1" s="1"/>
  <c r="U2044" i="1" s="1"/>
  <c r="U2045" i="1" s="1"/>
  <c r="U2046" i="1" s="1"/>
  <c r="U2047" i="1" s="1"/>
  <c r="U2065" i="1" s="1"/>
  <c r="U2066" i="1" s="1"/>
  <c r="U2067" i="1" s="1"/>
  <c r="U2068" i="1" s="1"/>
  <c r="U2086" i="1" s="1"/>
  <c r="U2087" i="1" s="1"/>
  <c r="U2088" i="1" s="1"/>
  <c r="U2089" i="1" s="1"/>
  <c r="U2107" i="1" s="1"/>
  <c r="U2108" i="1" s="1"/>
  <c r="U2109" i="1" s="1"/>
  <c r="U2110" i="1" s="1"/>
  <c r="U2128" i="1" s="1"/>
  <c r="U2129" i="1" s="1"/>
  <c r="U2130" i="1" s="1"/>
  <c r="U2131" i="1" s="1"/>
  <c r="U2149" i="1" s="1"/>
  <c r="U2150" i="1" s="1"/>
  <c r="U2151" i="1" s="1"/>
  <c r="U2152" i="1" s="1"/>
  <c r="U2170" i="1" s="1"/>
  <c r="U2171" i="1" s="1"/>
  <c r="U2172" i="1" s="1"/>
  <c r="U2173" i="1" s="1"/>
  <c r="U2191" i="1" s="1"/>
  <c r="U2192" i="1" s="1"/>
  <c r="U2193" i="1" s="1"/>
  <c r="U2194" i="1" s="1"/>
  <c r="U2212" i="1" s="1"/>
  <c r="U2213" i="1" s="1"/>
  <c r="U2214" i="1" s="1"/>
  <c r="U2215" i="1" s="1"/>
  <c r="U2233" i="1" s="1"/>
  <c r="U2234" i="1" s="1"/>
  <c r="U2235" i="1" s="1"/>
  <c r="U2236" i="1" s="1"/>
  <c r="U2254" i="1" s="1"/>
  <c r="U2255" i="1" s="1"/>
  <c r="U2256" i="1" s="1"/>
  <c r="U2257" i="1" s="1"/>
  <c r="U2275" i="1" s="1"/>
  <c r="U2276" i="1" s="1"/>
  <c r="U2277" i="1" s="1"/>
  <c r="U2278" i="1" s="1"/>
  <c r="U2296" i="1" s="1"/>
  <c r="U2297" i="1" s="1"/>
  <c r="U2298" i="1" s="1"/>
  <c r="U2299" i="1" s="1"/>
  <c r="U2317" i="1" s="1"/>
  <c r="U2318" i="1" s="1"/>
  <c r="U2319" i="1" s="1"/>
  <c r="U2320" i="1" s="1"/>
  <c r="U2338" i="1" s="1"/>
  <c r="U2339" i="1" s="1"/>
  <c r="U2340" i="1" s="1"/>
  <c r="U2341" i="1" s="1"/>
  <c r="U2359" i="1" s="1"/>
  <c r="U2360" i="1" s="1"/>
  <c r="U2361" i="1" s="1"/>
  <c r="U2362" i="1" s="1"/>
  <c r="U2380" i="1" s="1"/>
  <c r="U2381" i="1" s="1"/>
  <c r="U2382" i="1" s="1"/>
  <c r="U2383" i="1" s="1"/>
  <c r="U2401" i="1" s="1"/>
  <c r="U2402" i="1" s="1"/>
  <c r="U2403" i="1" s="1"/>
  <c r="U2404" i="1" s="1"/>
  <c r="U2422" i="1" s="1"/>
  <c r="U2423" i="1" s="1"/>
  <c r="U2424" i="1" s="1"/>
  <c r="U2425" i="1" s="1"/>
  <c r="U2443" i="1" s="1"/>
  <c r="U2444" i="1" s="1"/>
  <c r="U2445" i="1" s="1"/>
  <c r="U2446" i="1" s="1"/>
  <c r="U2464" i="1" s="1"/>
  <c r="U2465" i="1" s="1"/>
  <c r="U2466" i="1" s="1"/>
  <c r="U2467" i="1" s="1"/>
  <c r="U2485" i="1" s="1"/>
  <c r="U2486" i="1" s="1"/>
  <c r="U2487" i="1" s="1"/>
  <c r="U2488" i="1" s="1"/>
  <c r="U2506" i="1" s="1"/>
  <c r="U2507" i="1" s="1"/>
  <c r="U2508" i="1" s="1"/>
  <c r="U2509" i="1" s="1"/>
  <c r="U2527" i="1" s="1"/>
  <c r="U2528" i="1" s="1"/>
  <c r="U2529" i="1" s="1"/>
  <c r="U2530" i="1" s="1"/>
  <c r="U2548" i="1" s="1"/>
  <c r="U2549" i="1" s="1"/>
  <c r="U2550" i="1" s="1"/>
  <c r="U2551" i="1" s="1"/>
  <c r="U2569" i="1" s="1"/>
  <c r="U2570" i="1" s="1"/>
  <c r="U2571" i="1" s="1"/>
  <c r="U2572" i="1" s="1"/>
  <c r="U2590" i="1" s="1"/>
  <c r="U2591" i="1" s="1"/>
  <c r="U2592" i="1" s="1"/>
  <c r="U2593" i="1" s="1"/>
  <c r="U2611" i="1" s="1"/>
  <c r="U2612" i="1" s="1"/>
  <c r="U2613" i="1" s="1"/>
  <c r="U2614" i="1" s="1"/>
  <c r="U2632" i="1" s="1"/>
  <c r="U2633" i="1" s="1"/>
  <c r="U2634" i="1" s="1"/>
  <c r="U2635" i="1" s="1"/>
  <c r="U2653" i="1" s="1"/>
  <c r="U2654" i="1" s="1"/>
  <c r="U2655" i="1" s="1"/>
  <c r="U2656" i="1" s="1"/>
  <c r="U35" i="1"/>
  <c r="U36" i="1" s="1"/>
  <c r="U37" i="1" s="1"/>
  <c r="U38" i="1" s="1"/>
  <c r="U42" i="1"/>
  <c r="U43" i="1" s="1"/>
  <c r="U44" i="1" s="1"/>
  <c r="U45" i="1" s="1"/>
  <c r="U63" i="1" s="1"/>
  <c r="U64" i="1" s="1"/>
  <c r="U65" i="1" s="1"/>
  <c r="U66" i="1" s="1"/>
  <c r="U84" i="1" s="1"/>
  <c r="U85" i="1" s="1"/>
  <c r="U86" i="1" s="1"/>
  <c r="U87" i="1" s="1"/>
  <c r="U106" i="1" s="1"/>
  <c r="U107" i="1" s="1"/>
  <c r="U108" i="1" s="1"/>
  <c r="U126" i="1" s="1"/>
  <c r="U127" i="1" s="1"/>
  <c r="U128" i="1" s="1"/>
  <c r="U129" i="1" s="1"/>
  <c r="U148" i="1" s="1"/>
  <c r="U149" i="1" s="1"/>
  <c r="U150" i="1" s="1"/>
  <c r="U168" i="1" s="1"/>
  <c r="U169" i="1" s="1"/>
  <c r="U170" i="1" s="1"/>
  <c r="U171" i="1" s="1"/>
  <c r="U189" i="1" s="1"/>
  <c r="U190" i="1" s="1"/>
  <c r="U191" i="1" s="1"/>
  <c r="U192" i="1" s="1"/>
  <c r="U210" i="1" s="1"/>
  <c r="U211" i="1" s="1"/>
  <c r="U212" i="1" s="1"/>
  <c r="U213" i="1" s="1"/>
  <c r="U231" i="1" s="1"/>
  <c r="U232" i="1" s="1"/>
  <c r="U233" i="1" s="1"/>
  <c r="U234" i="1" s="1"/>
  <c r="U252" i="1" s="1"/>
  <c r="U253" i="1" s="1"/>
  <c r="U254" i="1" s="1"/>
  <c r="U255" i="1" s="1"/>
  <c r="U273" i="1" s="1"/>
  <c r="U274" i="1" s="1"/>
  <c r="U275" i="1" s="1"/>
  <c r="U276" i="1" s="1"/>
  <c r="U294" i="1" s="1"/>
  <c r="U295" i="1" s="1"/>
  <c r="U296" i="1" s="1"/>
  <c r="U297" i="1" s="1"/>
  <c r="U315" i="1" s="1"/>
  <c r="U316" i="1" s="1"/>
  <c r="U317" i="1" s="1"/>
  <c r="U318" i="1" s="1"/>
  <c r="U336" i="1" s="1"/>
  <c r="U337" i="1" s="1"/>
  <c r="U338" i="1" s="1"/>
  <c r="U339" i="1" s="1"/>
  <c r="U357" i="1" s="1"/>
  <c r="U358" i="1" s="1"/>
  <c r="U359" i="1" s="1"/>
  <c r="U360" i="1" s="1"/>
  <c r="U378" i="1" s="1"/>
  <c r="U379" i="1" s="1"/>
  <c r="U380" i="1" s="1"/>
  <c r="U381" i="1" s="1"/>
  <c r="U399" i="1" s="1"/>
  <c r="U400" i="1" s="1"/>
  <c r="U401" i="1" s="1"/>
  <c r="U402" i="1" s="1"/>
  <c r="U420" i="1" s="1"/>
  <c r="U421" i="1" s="1"/>
  <c r="U422" i="1" s="1"/>
  <c r="U423" i="1" s="1"/>
  <c r="U441" i="1" s="1"/>
  <c r="U442" i="1" s="1"/>
  <c r="U443" i="1" s="1"/>
  <c r="U444" i="1" s="1"/>
  <c r="U462" i="1" s="1"/>
  <c r="U463" i="1" s="1"/>
  <c r="U464" i="1" s="1"/>
  <c r="U465" i="1" s="1"/>
  <c r="U483" i="1" s="1"/>
  <c r="U484" i="1" s="1"/>
  <c r="U485" i="1" s="1"/>
  <c r="U486" i="1" s="1"/>
  <c r="U504" i="1" s="1"/>
  <c r="U505" i="1" s="1"/>
  <c r="U506" i="1" s="1"/>
  <c r="U507" i="1" s="1"/>
  <c r="U525" i="1" s="1"/>
  <c r="U526" i="1" s="1"/>
  <c r="U527" i="1" s="1"/>
  <c r="U528" i="1" s="1"/>
  <c r="U546" i="1" s="1"/>
  <c r="U547" i="1" s="1"/>
  <c r="U548" i="1" s="1"/>
  <c r="U549" i="1" s="1"/>
  <c r="U567" i="1" s="1"/>
  <c r="U568" i="1" s="1"/>
  <c r="U569" i="1" s="1"/>
  <c r="U570" i="1" s="1"/>
  <c r="U588" i="1" s="1"/>
  <c r="U589" i="1" s="1"/>
  <c r="U590" i="1" s="1"/>
  <c r="U591" i="1" s="1"/>
  <c r="U609" i="1" s="1"/>
  <c r="U610" i="1" s="1"/>
  <c r="U611" i="1" s="1"/>
  <c r="U612" i="1" s="1"/>
  <c r="U630" i="1" s="1"/>
  <c r="U631" i="1" s="1"/>
  <c r="U632" i="1" s="1"/>
  <c r="U633" i="1" s="1"/>
  <c r="U651" i="1" s="1"/>
  <c r="U652" i="1" s="1"/>
  <c r="U653" i="1" s="1"/>
  <c r="U654" i="1" s="1"/>
  <c r="U672" i="1" s="1"/>
  <c r="U673" i="1" s="1"/>
  <c r="U674" i="1" s="1"/>
  <c r="U675" i="1" s="1"/>
  <c r="U693" i="1" s="1"/>
  <c r="U694" i="1" s="1"/>
  <c r="U695" i="1" s="1"/>
  <c r="U696" i="1" s="1"/>
  <c r="U714" i="1" s="1"/>
  <c r="U715" i="1" s="1"/>
  <c r="U716" i="1" s="1"/>
  <c r="U717" i="1" s="1"/>
  <c r="U735" i="1" s="1"/>
  <c r="U736" i="1" s="1"/>
  <c r="U737" i="1" s="1"/>
  <c r="U738" i="1" s="1"/>
  <c r="U756" i="1" s="1"/>
  <c r="U757" i="1" s="1"/>
  <c r="U758" i="1" s="1"/>
  <c r="U759" i="1" s="1"/>
  <c r="U777" i="1" s="1"/>
  <c r="U778" i="1" s="1"/>
  <c r="U779" i="1" s="1"/>
  <c r="U780" i="1" s="1"/>
  <c r="U798" i="1" s="1"/>
  <c r="U799" i="1" s="1"/>
  <c r="U800" i="1" s="1"/>
  <c r="U801" i="1" s="1"/>
  <c r="U819" i="1" s="1"/>
  <c r="U820" i="1" s="1"/>
  <c r="U821" i="1" s="1"/>
  <c r="U822" i="1" s="1"/>
  <c r="U840" i="1" s="1"/>
  <c r="U841" i="1" s="1"/>
  <c r="U842" i="1" s="1"/>
  <c r="U843" i="1" s="1"/>
  <c r="U861" i="1" s="1"/>
  <c r="U862" i="1" s="1"/>
  <c r="U863" i="1" s="1"/>
  <c r="U864" i="1" s="1"/>
  <c r="U882" i="1" s="1"/>
  <c r="U883" i="1" s="1"/>
  <c r="U884" i="1" s="1"/>
  <c r="U885" i="1" s="1"/>
  <c r="U903" i="1" s="1"/>
  <c r="U904" i="1" s="1"/>
  <c r="U905" i="1" s="1"/>
  <c r="U906" i="1" s="1"/>
  <c r="U924" i="1" s="1"/>
  <c r="U925" i="1" s="1"/>
  <c r="U926" i="1" s="1"/>
  <c r="U927" i="1" s="1"/>
  <c r="U945" i="1" s="1"/>
  <c r="U946" i="1" s="1"/>
  <c r="U947" i="1" s="1"/>
  <c r="U948" i="1" s="1"/>
  <c r="U966" i="1" s="1"/>
  <c r="U967" i="1" s="1"/>
  <c r="U968" i="1" s="1"/>
  <c r="U969" i="1" s="1"/>
  <c r="U987" i="1" s="1"/>
  <c r="U988" i="1" s="1"/>
  <c r="U989" i="1" s="1"/>
  <c r="U990" i="1" s="1"/>
  <c r="U1008" i="1" s="1"/>
  <c r="U1009" i="1" s="1"/>
  <c r="U1010" i="1" s="1"/>
  <c r="U1011" i="1" s="1"/>
  <c r="U1029" i="1" s="1"/>
  <c r="U1030" i="1" s="1"/>
  <c r="U1031" i="1" s="1"/>
  <c r="U1032" i="1" s="1"/>
  <c r="U1050" i="1" s="1"/>
  <c r="U1051" i="1" s="1"/>
  <c r="U1052" i="1" s="1"/>
  <c r="U1053" i="1" s="1"/>
  <c r="U1071" i="1" s="1"/>
  <c r="U1072" i="1" s="1"/>
  <c r="U1073" i="1" s="1"/>
  <c r="U1074" i="1" s="1"/>
  <c r="U1092" i="1" s="1"/>
  <c r="U1093" i="1" s="1"/>
  <c r="U1094" i="1" s="1"/>
  <c r="U1095" i="1" s="1"/>
  <c r="U1113" i="1" s="1"/>
  <c r="U1114" i="1" s="1"/>
  <c r="U1115" i="1" s="1"/>
  <c r="U1116" i="1" s="1"/>
  <c r="U1134" i="1" s="1"/>
  <c r="U1135" i="1" s="1"/>
  <c r="U1136" i="1" s="1"/>
  <c r="U1137" i="1" s="1"/>
  <c r="U1155" i="1" s="1"/>
  <c r="U1156" i="1" s="1"/>
  <c r="U1157" i="1" s="1"/>
  <c r="U1158" i="1" s="1"/>
  <c r="U1176" i="1" s="1"/>
  <c r="U1177" i="1" s="1"/>
  <c r="U1178" i="1" s="1"/>
  <c r="U1179" i="1" s="1"/>
  <c r="U1197" i="1" s="1"/>
  <c r="U1198" i="1" s="1"/>
  <c r="U1199" i="1" s="1"/>
  <c r="U1200" i="1" s="1"/>
  <c r="U1218" i="1" s="1"/>
  <c r="U1219" i="1" s="1"/>
  <c r="U1220" i="1" s="1"/>
  <c r="U1221" i="1" s="1"/>
  <c r="U1239" i="1" s="1"/>
  <c r="U1240" i="1" s="1"/>
  <c r="U1241" i="1" s="1"/>
  <c r="U1242" i="1" s="1"/>
  <c r="U1260" i="1" s="1"/>
  <c r="U1261" i="1" s="1"/>
  <c r="U1262" i="1" s="1"/>
  <c r="U1263" i="1" s="1"/>
  <c r="U1281" i="1" s="1"/>
  <c r="U1282" i="1" s="1"/>
  <c r="U1283" i="1" s="1"/>
  <c r="U1284" i="1" s="1"/>
  <c r="U1302" i="1" s="1"/>
  <c r="U1303" i="1" s="1"/>
  <c r="U1304" i="1" s="1"/>
  <c r="U1305" i="1" s="1"/>
  <c r="U1323" i="1" s="1"/>
  <c r="U1324" i="1" s="1"/>
  <c r="U1325" i="1" s="1"/>
  <c r="U1326" i="1" s="1"/>
  <c r="U1344" i="1" s="1"/>
  <c r="U1345" i="1" s="1"/>
  <c r="U1346" i="1" s="1"/>
  <c r="U1347" i="1" s="1"/>
  <c r="U1365" i="1" s="1"/>
  <c r="U1366" i="1" s="1"/>
  <c r="U1367" i="1" s="1"/>
  <c r="U1368" i="1" s="1"/>
  <c r="U1386" i="1" s="1"/>
  <c r="U1387" i="1" s="1"/>
  <c r="U1388" i="1" s="1"/>
  <c r="U1389" i="1" s="1"/>
  <c r="U1407" i="1" s="1"/>
  <c r="U1408" i="1" s="1"/>
  <c r="U1409" i="1" s="1"/>
  <c r="U1410" i="1" s="1"/>
  <c r="U1428" i="1" s="1"/>
  <c r="U1429" i="1" s="1"/>
  <c r="U1430" i="1" s="1"/>
  <c r="U1431" i="1" s="1"/>
  <c r="U1449" i="1" s="1"/>
  <c r="U1450" i="1" s="1"/>
  <c r="U1451" i="1" s="1"/>
  <c r="U1452" i="1" s="1"/>
  <c r="U1470" i="1" s="1"/>
  <c r="U1471" i="1" s="1"/>
  <c r="U1472" i="1" s="1"/>
  <c r="U1473" i="1" s="1"/>
  <c r="U1491" i="1" s="1"/>
  <c r="U1492" i="1" s="1"/>
  <c r="U1493" i="1" s="1"/>
  <c r="U1494" i="1" s="1"/>
  <c r="U1512" i="1" s="1"/>
  <c r="U1513" i="1" s="1"/>
  <c r="U1514" i="1" s="1"/>
  <c r="U1515" i="1" s="1"/>
  <c r="U1533" i="1" s="1"/>
  <c r="U1534" i="1" s="1"/>
  <c r="U1535" i="1" s="1"/>
  <c r="U1536" i="1" s="1"/>
  <c r="U1554" i="1" s="1"/>
  <c r="U1555" i="1" s="1"/>
  <c r="U1556" i="1" s="1"/>
  <c r="U1557" i="1" s="1"/>
  <c r="U1575" i="1" s="1"/>
  <c r="U1576" i="1" s="1"/>
  <c r="U1577" i="1" s="1"/>
  <c r="U1578" i="1" s="1"/>
  <c r="U1596" i="1" s="1"/>
  <c r="U1597" i="1" s="1"/>
  <c r="U1598" i="1" s="1"/>
  <c r="U1599" i="1" s="1"/>
  <c r="U1617" i="1" s="1"/>
  <c r="U1618" i="1" s="1"/>
  <c r="U1619" i="1" s="1"/>
  <c r="U1620" i="1" s="1"/>
  <c r="U1638" i="1" s="1"/>
  <c r="U1639" i="1" s="1"/>
  <c r="U1640" i="1" s="1"/>
  <c r="U1641" i="1" s="1"/>
  <c r="U1659" i="1" s="1"/>
  <c r="U1660" i="1" s="1"/>
  <c r="U1661" i="1" s="1"/>
  <c r="U1662" i="1" s="1"/>
  <c r="U1680" i="1" s="1"/>
  <c r="U1681" i="1" s="1"/>
  <c r="U1682" i="1" s="1"/>
  <c r="U1683" i="1" s="1"/>
  <c r="U1701" i="1" s="1"/>
  <c r="U1702" i="1" s="1"/>
  <c r="U1703" i="1" s="1"/>
  <c r="U1704" i="1" s="1"/>
  <c r="U1722" i="1" s="1"/>
  <c r="U1723" i="1" s="1"/>
  <c r="U1724" i="1" s="1"/>
  <c r="U1725" i="1" s="1"/>
  <c r="U1743" i="1" s="1"/>
  <c r="U1744" i="1" s="1"/>
  <c r="U1745" i="1" s="1"/>
  <c r="U1746" i="1" s="1"/>
  <c r="U1764" i="1" s="1"/>
  <c r="U1765" i="1" s="1"/>
  <c r="U1766" i="1" s="1"/>
  <c r="U1767" i="1" s="1"/>
  <c r="U1785" i="1" s="1"/>
  <c r="U1786" i="1" s="1"/>
  <c r="U1787" i="1" s="1"/>
  <c r="U1788" i="1" s="1"/>
  <c r="U1806" i="1" s="1"/>
  <c r="U1807" i="1" s="1"/>
  <c r="U1808" i="1" s="1"/>
  <c r="U1809" i="1" s="1"/>
  <c r="U1827" i="1" s="1"/>
  <c r="U1828" i="1" s="1"/>
  <c r="U1829" i="1" s="1"/>
  <c r="U1830" i="1" s="1"/>
  <c r="U1848" i="1" s="1"/>
  <c r="U1849" i="1" s="1"/>
  <c r="U1850" i="1" s="1"/>
  <c r="U1851" i="1" s="1"/>
  <c r="U1869" i="1" s="1"/>
  <c r="U1870" i="1" s="1"/>
  <c r="U1871" i="1" s="1"/>
  <c r="U1872" i="1" s="1"/>
  <c r="U1890" i="1" s="1"/>
  <c r="U1891" i="1" s="1"/>
  <c r="U1892" i="1" s="1"/>
  <c r="U1893" i="1" s="1"/>
  <c r="U1911" i="1" s="1"/>
  <c r="U1912" i="1" s="1"/>
  <c r="U1913" i="1" s="1"/>
  <c r="U1914" i="1" s="1"/>
  <c r="U1932" i="1" s="1"/>
  <c r="U1933" i="1" s="1"/>
  <c r="U1934" i="1" s="1"/>
  <c r="U1935" i="1" s="1"/>
  <c r="U1953" i="1" s="1"/>
  <c r="U1954" i="1" s="1"/>
  <c r="U1955" i="1" s="1"/>
  <c r="U1956" i="1" s="1"/>
  <c r="U1974" i="1" s="1"/>
  <c r="U1975" i="1" s="1"/>
  <c r="U1976" i="1" s="1"/>
  <c r="U1977" i="1" s="1"/>
  <c r="U1995" i="1" s="1"/>
  <c r="U1996" i="1" s="1"/>
  <c r="U1997" i="1" s="1"/>
  <c r="U1998" i="1" s="1"/>
  <c r="U2016" i="1" s="1"/>
  <c r="U2017" i="1" s="1"/>
  <c r="U2018" i="1" s="1"/>
  <c r="U2019" i="1" s="1"/>
  <c r="U2037" i="1" s="1"/>
  <c r="U2038" i="1" s="1"/>
  <c r="U2039" i="1" s="1"/>
  <c r="U2040" i="1" s="1"/>
  <c r="U2058" i="1" s="1"/>
  <c r="U2059" i="1" s="1"/>
  <c r="U2060" i="1" s="1"/>
  <c r="U2061" i="1" s="1"/>
  <c r="U2079" i="1" s="1"/>
  <c r="U2080" i="1" s="1"/>
  <c r="U2081" i="1" s="1"/>
  <c r="U2082" i="1" s="1"/>
  <c r="U2100" i="1" s="1"/>
  <c r="U2101" i="1" s="1"/>
  <c r="U2102" i="1" s="1"/>
  <c r="U2103" i="1" s="1"/>
  <c r="U2121" i="1" s="1"/>
  <c r="U2122" i="1" s="1"/>
  <c r="U2123" i="1" s="1"/>
  <c r="U2124" i="1" s="1"/>
  <c r="U2142" i="1" s="1"/>
  <c r="U2143" i="1" s="1"/>
  <c r="U2144" i="1" s="1"/>
  <c r="U2145" i="1" s="1"/>
  <c r="U2163" i="1" s="1"/>
  <c r="U2164" i="1" s="1"/>
  <c r="U2165" i="1" s="1"/>
  <c r="U2166" i="1" s="1"/>
  <c r="U2184" i="1" s="1"/>
  <c r="U2185" i="1" s="1"/>
  <c r="U2186" i="1" s="1"/>
  <c r="U2187" i="1" s="1"/>
  <c r="U2205" i="1" s="1"/>
  <c r="U2206" i="1" s="1"/>
  <c r="U2207" i="1" s="1"/>
  <c r="U2208" i="1" s="1"/>
  <c r="U2226" i="1" s="1"/>
  <c r="U2227" i="1" s="1"/>
  <c r="U2228" i="1" s="1"/>
  <c r="U2229" i="1" s="1"/>
  <c r="U2247" i="1" s="1"/>
  <c r="U2248" i="1" s="1"/>
  <c r="U2249" i="1" s="1"/>
  <c r="U2250" i="1" s="1"/>
  <c r="U2268" i="1" s="1"/>
  <c r="U2269" i="1" s="1"/>
  <c r="U2270" i="1" s="1"/>
  <c r="U2271" i="1" s="1"/>
  <c r="U2289" i="1" s="1"/>
  <c r="U2290" i="1" s="1"/>
  <c r="U2291" i="1" s="1"/>
  <c r="U2292" i="1" s="1"/>
  <c r="U2310" i="1" s="1"/>
  <c r="U2311" i="1" s="1"/>
  <c r="U2312" i="1" s="1"/>
  <c r="U2313" i="1" s="1"/>
  <c r="U2331" i="1" s="1"/>
  <c r="U2332" i="1" s="1"/>
  <c r="U2333" i="1" s="1"/>
  <c r="U2334" i="1" s="1"/>
  <c r="U2352" i="1" s="1"/>
  <c r="U2353" i="1" s="1"/>
  <c r="U2354" i="1" s="1"/>
  <c r="U2355" i="1" s="1"/>
  <c r="U2373" i="1" s="1"/>
  <c r="U2374" i="1" s="1"/>
  <c r="U2375" i="1" s="1"/>
  <c r="U2376" i="1" s="1"/>
  <c r="U2394" i="1" s="1"/>
  <c r="U2395" i="1" s="1"/>
  <c r="U2396" i="1" s="1"/>
  <c r="U2397" i="1" s="1"/>
  <c r="U2415" i="1" s="1"/>
  <c r="U2416" i="1" s="1"/>
  <c r="U2417" i="1" s="1"/>
  <c r="U2418" i="1" s="1"/>
  <c r="U2436" i="1" s="1"/>
  <c r="U2437" i="1" s="1"/>
  <c r="U2438" i="1" s="1"/>
  <c r="U2439" i="1" s="1"/>
  <c r="U2457" i="1" s="1"/>
  <c r="U2458" i="1" s="1"/>
  <c r="U2459" i="1" s="1"/>
  <c r="U2460" i="1" s="1"/>
  <c r="U2478" i="1" s="1"/>
  <c r="U2479" i="1" s="1"/>
  <c r="U2480" i="1" s="1"/>
  <c r="U2481" i="1" s="1"/>
  <c r="U2499" i="1" s="1"/>
  <c r="U2500" i="1" s="1"/>
  <c r="U2501" i="1" s="1"/>
  <c r="U2502" i="1" s="1"/>
  <c r="U2520" i="1" s="1"/>
  <c r="U2521" i="1" s="1"/>
  <c r="U2522" i="1" s="1"/>
  <c r="U2523" i="1" s="1"/>
  <c r="U2541" i="1" s="1"/>
  <c r="U2542" i="1" s="1"/>
  <c r="U2543" i="1" s="1"/>
  <c r="U2544" i="1" s="1"/>
  <c r="U2562" i="1" s="1"/>
  <c r="U2563" i="1" s="1"/>
  <c r="U2564" i="1" s="1"/>
  <c r="U2565" i="1" s="1"/>
  <c r="U2583" i="1" s="1"/>
  <c r="U2584" i="1" s="1"/>
  <c r="U2585" i="1" s="1"/>
  <c r="U2586" i="1" s="1"/>
  <c r="U2604" i="1" s="1"/>
  <c r="U2605" i="1" s="1"/>
  <c r="U2606" i="1" s="1"/>
  <c r="U2607" i="1" s="1"/>
  <c r="U2625" i="1" s="1"/>
  <c r="U2626" i="1" s="1"/>
  <c r="U2627" i="1" s="1"/>
  <c r="U2628" i="1" s="1"/>
  <c r="U2646" i="1" s="1"/>
  <c r="U2647" i="1" s="1"/>
  <c r="U2648" i="1" s="1"/>
  <c r="U2649" i="1" s="1"/>
  <c r="W42" i="1"/>
  <c r="W43" i="1" s="1"/>
  <c r="W44" i="1" s="1"/>
  <c r="W45" i="1" s="1"/>
  <c r="W63" i="1" s="1"/>
  <c r="W64" i="1" s="1"/>
  <c r="W65" i="1" s="1"/>
  <c r="W66" i="1" s="1"/>
  <c r="W84" i="1" s="1"/>
  <c r="W85" i="1" s="1"/>
  <c r="W86" i="1" s="1"/>
  <c r="W87" i="1" s="1"/>
  <c r="W105" i="1" s="1"/>
  <c r="W106" i="1" s="1"/>
  <c r="W107" i="1" s="1"/>
  <c r="W108" i="1" s="1"/>
  <c r="W126" i="1" s="1"/>
  <c r="W127" i="1" s="1"/>
  <c r="W128" i="1" s="1"/>
  <c r="W129" i="1" s="1"/>
  <c r="W147" i="1" s="1"/>
  <c r="W148" i="1" s="1"/>
  <c r="W149" i="1" s="1"/>
  <c r="W150" i="1" s="1"/>
  <c r="W168" i="1" s="1"/>
  <c r="W169" i="1" s="1"/>
  <c r="W170" i="1" s="1"/>
  <c r="W171" i="1" s="1"/>
  <c r="W189" i="1" s="1"/>
  <c r="W190" i="1" s="1"/>
  <c r="W191" i="1" s="1"/>
  <c r="W192" i="1" s="1"/>
  <c r="W210" i="1" s="1"/>
  <c r="W211" i="1" s="1"/>
  <c r="W212" i="1" s="1"/>
  <c r="W213" i="1" s="1"/>
  <c r="W231" i="1" s="1"/>
  <c r="W232" i="1" s="1"/>
  <c r="W233" i="1" s="1"/>
  <c r="W234" i="1" s="1"/>
  <c r="W252" i="1" s="1"/>
  <c r="W253" i="1" s="1"/>
  <c r="W254" i="1" s="1"/>
  <c r="W255" i="1" s="1"/>
  <c r="W273" i="1" s="1"/>
  <c r="W274" i="1" s="1"/>
  <c r="W275" i="1" s="1"/>
  <c r="W276" i="1" s="1"/>
  <c r="W294" i="1" s="1"/>
  <c r="W295" i="1" s="1"/>
  <c r="W296" i="1" s="1"/>
  <c r="W297" i="1" s="1"/>
  <c r="W315" i="1" s="1"/>
  <c r="W316" i="1" s="1"/>
  <c r="W317" i="1" s="1"/>
  <c r="W318" i="1" s="1"/>
  <c r="W336" i="1" s="1"/>
  <c r="W337" i="1" s="1"/>
  <c r="W338" i="1" s="1"/>
  <c r="W339" i="1" s="1"/>
  <c r="W357" i="1" s="1"/>
  <c r="W358" i="1" s="1"/>
  <c r="W359" i="1" s="1"/>
  <c r="W360" i="1" s="1"/>
  <c r="W378" i="1" s="1"/>
  <c r="W379" i="1" s="1"/>
  <c r="W380" i="1" s="1"/>
  <c r="W381" i="1" s="1"/>
  <c r="W399" i="1" s="1"/>
  <c r="W400" i="1" s="1"/>
  <c r="W401" i="1" s="1"/>
  <c r="W402" i="1" s="1"/>
  <c r="W420" i="1" s="1"/>
  <c r="W421" i="1" s="1"/>
  <c r="W422" i="1" s="1"/>
  <c r="W423" i="1" s="1"/>
  <c r="W441" i="1" s="1"/>
  <c r="W442" i="1" s="1"/>
  <c r="W443" i="1" s="1"/>
  <c r="W444" i="1" s="1"/>
  <c r="W462" i="1" s="1"/>
  <c r="W463" i="1" s="1"/>
  <c r="W464" i="1" s="1"/>
  <c r="W465" i="1" s="1"/>
  <c r="W483" i="1" s="1"/>
  <c r="W484" i="1" s="1"/>
  <c r="W485" i="1" s="1"/>
  <c r="W486" i="1" s="1"/>
  <c r="W504" i="1" s="1"/>
  <c r="W505" i="1" s="1"/>
  <c r="W506" i="1" s="1"/>
  <c r="W507" i="1" s="1"/>
  <c r="W525" i="1" s="1"/>
  <c r="W526" i="1" s="1"/>
  <c r="W527" i="1" s="1"/>
  <c r="W528" i="1" s="1"/>
  <c r="W546" i="1" s="1"/>
  <c r="W547" i="1" s="1"/>
  <c r="W548" i="1" s="1"/>
  <c r="W549" i="1" s="1"/>
  <c r="W567" i="1" s="1"/>
  <c r="W568" i="1" s="1"/>
  <c r="W569" i="1" s="1"/>
  <c r="W570" i="1" s="1"/>
  <c r="W588" i="1" s="1"/>
  <c r="W589" i="1" s="1"/>
  <c r="W590" i="1" s="1"/>
  <c r="W591" i="1" s="1"/>
  <c r="W609" i="1" s="1"/>
  <c r="W610" i="1" s="1"/>
  <c r="W611" i="1" s="1"/>
  <c r="W612" i="1" s="1"/>
  <c r="W630" i="1" s="1"/>
  <c r="W631" i="1" s="1"/>
  <c r="W632" i="1" s="1"/>
  <c r="W633" i="1" s="1"/>
  <c r="W651" i="1" s="1"/>
  <c r="W652" i="1" s="1"/>
  <c r="W653" i="1" s="1"/>
  <c r="W654" i="1" s="1"/>
  <c r="W672" i="1" s="1"/>
  <c r="W673" i="1" s="1"/>
  <c r="W674" i="1" s="1"/>
  <c r="W675" i="1" s="1"/>
  <c r="W693" i="1" s="1"/>
  <c r="W694" i="1" s="1"/>
  <c r="W695" i="1" s="1"/>
  <c r="W696" i="1" s="1"/>
  <c r="W714" i="1" s="1"/>
  <c r="W715" i="1" s="1"/>
  <c r="W716" i="1" s="1"/>
  <c r="W717" i="1" s="1"/>
  <c r="W735" i="1" s="1"/>
  <c r="W736" i="1" s="1"/>
  <c r="W737" i="1" s="1"/>
  <c r="W738" i="1" s="1"/>
  <c r="W756" i="1" s="1"/>
  <c r="W757" i="1" s="1"/>
  <c r="W758" i="1" s="1"/>
  <c r="W759" i="1" s="1"/>
  <c r="W777" i="1" s="1"/>
  <c r="W778" i="1" s="1"/>
  <c r="W779" i="1" s="1"/>
  <c r="W780" i="1" s="1"/>
  <c r="W798" i="1" s="1"/>
  <c r="W799" i="1" s="1"/>
  <c r="W800" i="1" s="1"/>
  <c r="W801" i="1" s="1"/>
  <c r="W819" i="1" s="1"/>
  <c r="W820" i="1" s="1"/>
  <c r="W821" i="1" s="1"/>
  <c r="W822" i="1" s="1"/>
  <c r="W840" i="1" s="1"/>
  <c r="W841" i="1" s="1"/>
  <c r="W842" i="1" s="1"/>
  <c r="W843" i="1" s="1"/>
  <c r="W861" i="1" s="1"/>
  <c r="W862" i="1" s="1"/>
  <c r="W863" i="1" s="1"/>
  <c r="W864" i="1" s="1"/>
  <c r="W882" i="1" s="1"/>
  <c r="W883" i="1" s="1"/>
  <c r="W884" i="1" s="1"/>
  <c r="W885" i="1" s="1"/>
  <c r="W903" i="1" s="1"/>
  <c r="W904" i="1" s="1"/>
  <c r="W905" i="1" s="1"/>
  <c r="W906" i="1" s="1"/>
  <c r="W924" i="1" s="1"/>
  <c r="W925" i="1" s="1"/>
  <c r="W926" i="1" s="1"/>
  <c r="W927" i="1" s="1"/>
  <c r="W945" i="1" s="1"/>
  <c r="W946" i="1" s="1"/>
  <c r="W947" i="1" s="1"/>
  <c r="W948" i="1" s="1"/>
  <c r="W966" i="1" s="1"/>
  <c r="W967" i="1" s="1"/>
  <c r="W968" i="1" s="1"/>
  <c r="W969" i="1" s="1"/>
  <c r="W987" i="1" s="1"/>
  <c r="W988" i="1" s="1"/>
  <c r="W989" i="1" s="1"/>
  <c r="W990" i="1" s="1"/>
  <c r="W1008" i="1" s="1"/>
  <c r="W1009" i="1" s="1"/>
  <c r="W1010" i="1" s="1"/>
  <c r="W1011" i="1" s="1"/>
  <c r="W1029" i="1" s="1"/>
  <c r="W1030" i="1" s="1"/>
  <c r="W1031" i="1" s="1"/>
  <c r="W1032" i="1" s="1"/>
  <c r="W1050" i="1" s="1"/>
  <c r="W1051" i="1" s="1"/>
  <c r="W1052" i="1" s="1"/>
  <c r="W1053" i="1" s="1"/>
  <c r="W1071" i="1" s="1"/>
  <c r="W1072" i="1" s="1"/>
  <c r="W1073" i="1" s="1"/>
  <c r="W1074" i="1" s="1"/>
  <c r="W1092" i="1" s="1"/>
  <c r="W1093" i="1" s="1"/>
  <c r="W1094" i="1" s="1"/>
  <c r="W1095" i="1" s="1"/>
  <c r="W1113" i="1" s="1"/>
  <c r="W1114" i="1" s="1"/>
  <c r="W1115" i="1" s="1"/>
  <c r="W1116" i="1" s="1"/>
  <c r="W1134" i="1" s="1"/>
  <c r="W1135" i="1" s="1"/>
  <c r="W1136" i="1" s="1"/>
  <c r="W1137" i="1" s="1"/>
  <c r="W1155" i="1" s="1"/>
  <c r="W1156" i="1" s="1"/>
  <c r="W1157" i="1" s="1"/>
  <c r="W1158" i="1" s="1"/>
  <c r="W1176" i="1" s="1"/>
  <c r="W1177" i="1" s="1"/>
  <c r="W1178" i="1" s="1"/>
  <c r="W1179" i="1" s="1"/>
  <c r="W1197" i="1" s="1"/>
  <c r="W1198" i="1" s="1"/>
  <c r="W1199" i="1" s="1"/>
  <c r="W1200" i="1" s="1"/>
  <c r="W1218" i="1" s="1"/>
  <c r="W1219" i="1" s="1"/>
  <c r="W1220" i="1" s="1"/>
  <c r="W1221" i="1" s="1"/>
  <c r="W1239" i="1" s="1"/>
  <c r="W1240" i="1" s="1"/>
  <c r="W1241" i="1" s="1"/>
  <c r="W1242" i="1" s="1"/>
  <c r="W1260" i="1" s="1"/>
  <c r="W1261" i="1" s="1"/>
  <c r="W1262" i="1" s="1"/>
  <c r="W1263" i="1" s="1"/>
  <c r="W1281" i="1" s="1"/>
  <c r="W1282" i="1" s="1"/>
  <c r="W1283" i="1" s="1"/>
  <c r="W1284" i="1" s="1"/>
  <c r="W1302" i="1" s="1"/>
  <c r="W1303" i="1" s="1"/>
  <c r="W1304" i="1" s="1"/>
  <c r="W1305" i="1" s="1"/>
  <c r="W1323" i="1" s="1"/>
  <c r="W1324" i="1" s="1"/>
  <c r="W1325" i="1" s="1"/>
  <c r="W1326" i="1" s="1"/>
  <c r="W1344" i="1" s="1"/>
  <c r="W1345" i="1" s="1"/>
  <c r="W1346" i="1" s="1"/>
  <c r="W1347" i="1" s="1"/>
  <c r="W1365" i="1" s="1"/>
  <c r="W1366" i="1" s="1"/>
  <c r="W1367" i="1" s="1"/>
  <c r="W1368" i="1" s="1"/>
  <c r="W1386" i="1" s="1"/>
  <c r="W1387" i="1" s="1"/>
  <c r="W1388" i="1" s="1"/>
  <c r="W1389" i="1" s="1"/>
  <c r="W1407" i="1" s="1"/>
  <c r="W1408" i="1" s="1"/>
  <c r="W1409" i="1" s="1"/>
  <c r="W1410" i="1" s="1"/>
  <c r="W1428" i="1" s="1"/>
  <c r="W1429" i="1" s="1"/>
  <c r="W1430" i="1" s="1"/>
  <c r="W1431" i="1" s="1"/>
  <c r="W1449" i="1" s="1"/>
  <c r="W1450" i="1" s="1"/>
  <c r="W1451" i="1" s="1"/>
  <c r="W1452" i="1" s="1"/>
  <c r="W1470" i="1" s="1"/>
  <c r="W1471" i="1" s="1"/>
  <c r="W1472" i="1" s="1"/>
  <c r="W1473" i="1" s="1"/>
  <c r="W1491" i="1" s="1"/>
  <c r="W1492" i="1" s="1"/>
  <c r="W1493" i="1" s="1"/>
  <c r="W1494" i="1" s="1"/>
  <c r="W1512" i="1" s="1"/>
  <c r="W1513" i="1" s="1"/>
  <c r="W1514" i="1" s="1"/>
  <c r="W1515" i="1" s="1"/>
  <c r="W1533" i="1" s="1"/>
  <c r="W1534" i="1" s="1"/>
  <c r="W1535" i="1" s="1"/>
  <c r="W1536" i="1" s="1"/>
  <c r="W1554" i="1" s="1"/>
  <c r="W1555" i="1" s="1"/>
  <c r="W1556" i="1" s="1"/>
  <c r="W1557" i="1" s="1"/>
  <c r="W1575" i="1" s="1"/>
  <c r="W1576" i="1" s="1"/>
  <c r="W1577" i="1" s="1"/>
  <c r="W1578" i="1" s="1"/>
  <c r="W1596" i="1" s="1"/>
  <c r="W1597" i="1" s="1"/>
  <c r="W1598" i="1" s="1"/>
  <c r="W1599" i="1" s="1"/>
  <c r="W1617" i="1" s="1"/>
  <c r="W1618" i="1" s="1"/>
  <c r="W1619" i="1" s="1"/>
  <c r="W1620" i="1" s="1"/>
  <c r="W1638" i="1" s="1"/>
  <c r="W1639" i="1" s="1"/>
  <c r="W1640" i="1" s="1"/>
  <c r="W1641" i="1" s="1"/>
  <c r="W1659" i="1" s="1"/>
  <c r="W1660" i="1" s="1"/>
  <c r="W1661" i="1" s="1"/>
  <c r="W1662" i="1" s="1"/>
  <c r="W1680" i="1" s="1"/>
  <c r="W1681" i="1" s="1"/>
  <c r="W1682" i="1" s="1"/>
  <c r="W1683" i="1" s="1"/>
  <c r="W1701" i="1" s="1"/>
  <c r="W1702" i="1" s="1"/>
  <c r="W1703" i="1" s="1"/>
  <c r="W1704" i="1" s="1"/>
  <c r="W1722" i="1" s="1"/>
  <c r="W1723" i="1" s="1"/>
  <c r="W1724" i="1" s="1"/>
  <c r="W1725" i="1" s="1"/>
  <c r="W1743" i="1" s="1"/>
  <c r="W1744" i="1" s="1"/>
  <c r="W1745" i="1" s="1"/>
  <c r="W1746" i="1" s="1"/>
  <c r="W1764" i="1" s="1"/>
  <c r="W1765" i="1" s="1"/>
  <c r="W1766" i="1" s="1"/>
  <c r="W1767" i="1" s="1"/>
  <c r="W1785" i="1" s="1"/>
  <c r="W1786" i="1" s="1"/>
  <c r="W1787" i="1" s="1"/>
  <c r="W1788" i="1" s="1"/>
  <c r="W1806" i="1" s="1"/>
  <c r="W1807" i="1" s="1"/>
  <c r="W1808" i="1" s="1"/>
  <c r="W1809" i="1" s="1"/>
  <c r="W1827" i="1" s="1"/>
  <c r="W1828" i="1" s="1"/>
  <c r="W1829" i="1" s="1"/>
  <c r="W1830" i="1" s="1"/>
  <c r="W1848" i="1" s="1"/>
  <c r="W1849" i="1" s="1"/>
  <c r="W1850" i="1" s="1"/>
  <c r="W1851" i="1" s="1"/>
  <c r="W1869" i="1" s="1"/>
  <c r="W1870" i="1" s="1"/>
  <c r="W1871" i="1" s="1"/>
  <c r="W1872" i="1" s="1"/>
  <c r="W1890" i="1" s="1"/>
  <c r="W1891" i="1" s="1"/>
  <c r="W1892" i="1" s="1"/>
  <c r="W1893" i="1" s="1"/>
  <c r="W1911" i="1" s="1"/>
  <c r="W1912" i="1" s="1"/>
  <c r="W1913" i="1" s="1"/>
  <c r="W1914" i="1" s="1"/>
  <c r="W1932" i="1" s="1"/>
  <c r="W1933" i="1" s="1"/>
  <c r="W1934" i="1" s="1"/>
  <c r="W1935" i="1" s="1"/>
  <c r="W1953" i="1" s="1"/>
  <c r="W1954" i="1" s="1"/>
  <c r="W1955" i="1" s="1"/>
  <c r="W1956" i="1" s="1"/>
  <c r="W1974" i="1" s="1"/>
  <c r="W1975" i="1" s="1"/>
  <c r="W1976" i="1" s="1"/>
  <c r="W1977" i="1" s="1"/>
  <c r="W1995" i="1" s="1"/>
  <c r="W1996" i="1" s="1"/>
  <c r="W1997" i="1" s="1"/>
  <c r="W1998" i="1" s="1"/>
  <c r="W2016" i="1" s="1"/>
  <c r="W2017" i="1" s="1"/>
  <c r="W2018" i="1" s="1"/>
  <c r="W2019" i="1" s="1"/>
  <c r="W2037" i="1" s="1"/>
  <c r="W2038" i="1" s="1"/>
  <c r="W2039" i="1" s="1"/>
  <c r="W2040" i="1" s="1"/>
  <c r="W2058" i="1" s="1"/>
  <c r="W2059" i="1" s="1"/>
  <c r="W2060" i="1" s="1"/>
  <c r="W2061" i="1" s="1"/>
  <c r="W2079" i="1" s="1"/>
  <c r="W2080" i="1" s="1"/>
  <c r="W2081" i="1" s="1"/>
  <c r="W2082" i="1" s="1"/>
  <c r="W2100" i="1" s="1"/>
  <c r="W2101" i="1" s="1"/>
  <c r="W2102" i="1" s="1"/>
  <c r="W2103" i="1" s="1"/>
  <c r="W2121" i="1" s="1"/>
  <c r="W2122" i="1" s="1"/>
  <c r="W2123" i="1" s="1"/>
  <c r="W2124" i="1" s="1"/>
  <c r="W2142" i="1" s="1"/>
  <c r="W2143" i="1" s="1"/>
  <c r="W2144" i="1" s="1"/>
  <c r="W2145" i="1" s="1"/>
  <c r="W2163" i="1" s="1"/>
  <c r="W2164" i="1" s="1"/>
  <c r="W2165" i="1" s="1"/>
  <c r="W2166" i="1" s="1"/>
  <c r="W2184" i="1" s="1"/>
  <c r="W2185" i="1" s="1"/>
  <c r="W2186" i="1" s="1"/>
  <c r="W2187" i="1" s="1"/>
  <c r="W2205" i="1" s="1"/>
  <c r="W2206" i="1" s="1"/>
  <c r="W2207" i="1" s="1"/>
  <c r="W2208" i="1" s="1"/>
  <c r="W2226" i="1" s="1"/>
  <c r="W2227" i="1" s="1"/>
  <c r="W2228" i="1" s="1"/>
  <c r="W2229" i="1" s="1"/>
  <c r="W2247" i="1" s="1"/>
  <c r="W2248" i="1" s="1"/>
  <c r="W2249" i="1" s="1"/>
  <c r="W2250" i="1" s="1"/>
  <c r="W2268" i="1" s="1"/>
  <c r="W2269" i="1" s="1"/>
  <c r="W2270" i="1" s="1"/>
  <c r="W2271" i="1" s="1"/>
  <c r="W2289" i="1" s="1"/>
  <c r="W2290" i="1" s="1"/>
  <c r="W2291" i="1" s="1"/>
  <c r="W2292" i="1" s="1"/>
  <c r="W2310" i="1" s="1"/>
  <c r="W2311" i="1" s="1"/>
  <c r="W2312" i="1" s="1"/>
  <c r="W2313" i="1" s="1"/>
  <c r="W2331" i="1" s="1"/>
  <c r="W2332" i="1" s="1"/>
  <c r="W2333" i="1" s="1"/>
  <c r="W2334" i="1" s="1"/>
  <c r="W2352" i="1" s="1"/>
  <c r="W2353" i="1" s="1"/>
  <c r="W2354" i="1" s="1"/>
  <c r="W2355" i="1" s="1"/>
  <c r="W2373" i="1" s="1"/>
  <c r="W2374" i="1" s="1"/>
  <c r="W2375" i="1" s="1"/>
  <c r="W2376" i="1" s="1"/>
  <c r="W2394" i="1" s="1"/>
  <c r="W2395" i="1" s="1"/>
  <c r="W2396" i="1" s="1"/>
  <c r="W2397" i="1" s="1"/>
  <c r="W2415" i="1" s="1"/>
  <c r="W2416" i="1" s="1"/>
  <c r="W2417" i="1" s="1"/>
  <c r="W2418" i="1" s="1"/>
  <c r="W2436" i="1" s="1"/>
  <c r="W2437" i="1" s="1"/>
  <c r="W2438" i="1" s="1"/>
  <c r="W2439" i="1" s="1"/>
  <c r="W2457" i="1" s="1"/>
  <c r="W2458" i="1" s="1"/>
  <c r="W2459" i="1" s="1"/>
  <c r="W2460" i="1" s="1"/>
  <c r="W2478" i="1" s="1"/>
  <c r="W2479" i="1" s="1"/>
  <c r="W2480" i="1" s="1"/>
  <c r="W2481" i="1" s="1"/>
  <c r="W2499" i="1" s="1"/>
  <c r="W2500" i="1" s="1"/>
  <c r="W2501" i="1" s="1"/>
  <c r="W2502" i="1" s="1"/>
  <c r="W2520" i="1" s="1"/>
  <c r="W2521" i="1" s="1"/>
  <c r="W2522" i="1" s="1"/>
  <c r="W2523" i="1" s="1"/>
  <c r="W2541" i="1" s="1"/>
  <c r="W2542" i="1" s="1"/>
  <c r="W2543" i="1" s="1"/>
  <c r="W2544" i="1" s="1"/>
  <c r="W2562" i="1" s="1"/>
  <c r="W2563" i="1" s="1"/>
  <c r="W2564" i="1" s="1"/>
  <c r="W2565" i="1" s="1"/>
  <c r="W2583" i="1" s="1"/>
  <c r="W2584" i="1" s="1"/>
  <c r="W2585" i="1" s="1"/>
  <c r="W2586" i="1" s="1"/>
  <c r="W2604" i="1" s="1"/>
  <c r="W2605" i="1" s="1"/>
  <c r="W2606" i="1" s="1"/>
  <c r="W2607" i="1" s="1"/>
  <c r="W2625" i="1" s="1"/>
  <c r="W2626" i="1" s="1"/>
  <c r="W2627" i="1" s="1"/>
  <c r="W2628" i="1" s="1"/>
  <c r="W2646" i="1" s="1"/>
  <c r="W2647" i="1" s="1"/>
  <c r="W2648" i="1" s="1"/>
  <c r="W2649" i="1" s="1"/>
  <c r="C75" i="1"/>
  <c r="C68" i="1"/>
  <c r="C61" i="1"/>
  <c r="C54" i="1"/>
  <c r="C47" i="1"/>
  <c r="C40" i="1"/>
  <c r="C33" i="1"/>
  <c r="C26" i="1"/>
  <c r="C19" i="1"/>
  <c r="O62" i="1"/>
  <c r="R63" i="1" s="1"/>
  <c r="C82" i="1"/>
  <c r="C89" i="1"/>
  <c r="H41" i="1"/>
  <c r="K45" i="1" s="1"/>
  <c r="K15" i="1"/>
  <c r="K14" i="1"/>
  <c r="R25" i="1"/>
  <c r="R24" i="1"/>
  <c r="R23" i="1"/>
  <c r="R22" i="1"/>
  <c r="R21" i="1"/>
  <c r="R18" i="1"/>
  <c r="R17" i="1"/>
  <c r="R16" i="1"/>
  <c r="R15" i="1"/>
  <c r="R14" i="1"/>
  <c r="H27" i="1"/>
  <c r="O27" i="1"/>
  <c r="R32" i="1" s="1"/>
  <c r="K25" i="1"/>
  <c r="K24" i="1"/>
  <c r="K23" i="1"/>
  <c r="K22" i="1"/>
  <c r="K21" i="1"/>
  <c r="BC35" i="1"/>
  <c r="BC36" i="1"/>
  <c r="BC37" i="1"/>
  <c r="BC39" i="1"/>
  <c r="BC40" i="1"/>
  <c r="BC41" i="1"/>
  <c r="BC12" i="1"/>
  <c r="BC13" i="1"/>
  <c r="BC15" i="1"/>
  <c r="BC16" i="1"/>
  <c r="BC17" i="1"/>
  <c r="BC19" i="1"/>
  <c r="BC20" i="1"/>
  <c r="BC21" i="1"/>
  <c r="BC23" i="1"/>
  <c r="BC24" i="1"/>
  <c r="BC25" i="1"/>
  <c r="BC27" i="1"/>
  <c r="BC28" i="1"/>
  <c r="BC29" i="1"/>
  <c r="BC31" i="1"/>
  <c r="BC32" i="1"/>
  <c r="BC33" i="1"/>
  <c r="BC11" i="1"/>
  <c r="U57" i="1" l="1"/>
  <c r="U58" i="1" s="1"/>
  <c r="U59" i="1" s="1"/>
  <c r="U77" i="1" s="1"/>
  <c r="W50" i="1"/>
  <c r="W51" i="1" s="1"/>
  <c r="W52" i="1" s="1"/>
  <c r="W36" i="1"/>
  <c r="W37" i="1" s="1"/>
  <c r="W38" i="1" s="1"/>
  <c r="H34" i="1"/>
  <c r="H48" i="1" s="1"/>
  <c r="R42" i="1"/>
  <c r="R43" i="1"/>
  <c r="R44" i="1"/>
  <c r="R88" i="1"/>
  <c r="AF88" i="1" s="1"/>
  <c r="K32" i="1"/>
  <c r="R31" i="1"/>
  <c r="H62" i="1"/>
  <c r="H83" i="1" s="1"/>
  <c r="R64" i="1"/>
  <c r="R65" i="1"/>
  <c r="R66" i="1"/>
  <c r="R28" i="1"/>
  <c r="R67" i="1"/>
  <c r="O34" i="1"/>
  <c r="O55" i="1" s="1"/>
  <c r="K43" i="1"/>
  <c r="R29" i="1"/>
  <c r="K42" i="1"/>
  <c r="R30" i="1"/>
  <c r="K46" i="1"/>
  <c r="K44" i="1"/>
  <c r="K31" i="1"/>
  <c r="K28" i="1"/>
  <c r="K29" i="1"/>
  <c r="K30" i="1"/>
  <c r="U78" i="1" l="1"/>
  <c r="U79" i="1" s="1"/>
  <c r="U80" i="1" s="1"/>
  <c r="W58" i="1"/>
  <c r="W59" i="1" s="1"/>
  <c r="W71" i="1"/>
  <c r="W72" i="1" s="1"/>
  <c r="W73" i="1" s="1"/>
  <c r="K37" i="1"/>
  <c r="K38" i="1"/>
  <c r="K39" i="1"/>
  <c r="AC39" i="1" s="1"/>
  <c r="K35" i="1"/>
  <c r="O125" i="1"/>
  <c r="R86" i="1"/>
  <c r="R85" i="1"/>
  <c r="R84" i="1"/>
  <c r="R87" i="1"/>
  <c r="R37" i="1"/>
  <c r="R36" i="1"/>
  <c r="R35" i="1"/>
  <c r="K86" i="1"/>
  <c r="K85" i="1"/>
  <c r="K84" i="1"/>
  <c r="H125" i="1"/>
  <c r="H104" i="1"/>
  <c r="K52" i="1"/>
  <c r="K51" i="1"/>
  <c r="K50" i="1"/>
  <c r="K49" i="1"/>
  <c r="K53" i="1"/>
  <c r="AC53" i="1" s="1"/>
  <c r="O48" i="1"/>
  <c r="K66" i="1"/>
  <c r="K67" i="1"/>
  <c r="K65" i="1"/>
  <c r="K64" i="1"/>
  <c r="K63" i="1"/>
  <c r="H55" i="1"/>
  <c r="K58" i="1" s="1"/>
  <c r="AC60" i="1" s="1"/>
  <c r="W91" i="1" l="1"/>
  <c r="W92" i="1" s="1"/>
  <c r="W93" i="1" s="1"/>
  <c r="W94" i="1" s="1"/>
  <c r="W77" i="1"/>
  <c r="W78" i="1" s="1"/>
  <c r="W79" i="1" s="1"/>
  <c r="W80" i="1" s="1"/>
  <c r="U98" i="1"/>
  <c r="U99" i="1" s="1"/>
  <c r="U100" i="1" s="1"/>
  <c r="U101" i="1" s="1"/>
  <c r="R108" i="1"/>
  <c r="R109" i="1"/>
  <c r="AF109" i="1" s="1"/>
  <c r="R105" i="1"/>
  <c r="R106" i="1"/>
  <c r="R107" i="1"/>
  <c r="R128" i="1"/>
  <c r="AF130" i="1" s="1"/>
  <c r="R127" i="1"/>
  <c r="R126" i="1"/>
  <c r="O167" i="1"/>
  <c r="O146" i="1"/>
  <c r="R59" i="1"/>
  <c r="R58" i="1"/>
  <c r="R57" i="1"/>
  <c r="R56" i="1"/>
  <c r="O69" i="1"/>
  <c r="K108" i="1"/>
  <c r="K107" i="1"/>
  <c r="K106" i="1"/>
  <c r="K105" i="1"/>
  <c r="K109" i="1"/>
  <c r="H146" i="1"/>
  <c r="K130" i="1"/>
  <c r="AD130" i="1" s="1"/>
  <c r="K129" i="1"/>
  <c r="K128" i="1"/>
  <c r="K127" i="1"/>
  <c r="K126" i="1"/>
  <c r="R52" i="1"/>
  <c r="R53" i="1"/>
  <c r="H69" i="1"/>
  <c r="K57" i="1"/>
  <c r="K56" i="1"/>
  <c r="H76" i="1"/>
  <c r="W112" i="1" l="1"/>
  <c r="W113" i="1" s="1"/>
  <c r="W114" i="1" s="1"/>
  <c r="W115" i="1" s="1"/>
  <c r="W98" i="1"/>
  <c r="W99" i="1" s="1"/>
  <c r="W100" i="1" s="1"/>
  <c r="W101" i="1" s="1"/>
  <c r="U119" i="1"/>
  <c r="U120" i="1" s="1"/>
  <c r="U121" i="1" s="1"/>
  <c r="U122" i="1" s="1"/>
  <c r="K78" i="1"/>
  <c r="K77" i="1"/>
  <c r="K81" i="1"/>
  <c r="AC81" i="1" s="1"/>
  <c r="K80" i="1"/>
  <c r="K79" i="1"/>
  <c r="R151" i="1"/>
  <c r="AF151" i="1" s="1"/>
  <c r="R147" i="1"/>
  <c r="R148" i="1"/>
  <c r="R149" i="1"/>
  <c r="R150" i="1"/>
  <c r="R74" i="1"/>
  <c r="AE74" i="1" s="1"/>
  <c r="R73" i="1"/>
  <c r="R72" i="1"/>
  <c r="R71" i="1"/>
  <c r="R70" i="1"/>
  <c r="O76" i="1"/>
  <c r="K72" i="1"/>
  <c r="K71" i="1"/>
  <c r="K70" i="1"/>
  <c r="K74" i="1"/>
  <c r="AC74" i="1" s="1"/>
  <c r="K73" i="1"/>
  <c r="K151" i="1"/>
  <c r="AD151" i="1" s="1"/>
  <c r="K150" i="1"/>
  <c r="K148" i="1"/>
  <c r="K147" i="1"/>
  <c r="H167" i="1"/>
  <c r="K149" i="1"/>
  <c r="R169" i="1"/>
  <c r="O188" i="1"/>
  <c r="R168" i="1"/>
  <c r="R171" i="1"/>
  <c r="R170" i="1"/>
  <c r="R172" i="1"/>
  <c r="AF172" i="1" s="1"/>
  <c r="H90" i="1"/>
  <c r="W119" i="1" l="1"/>
  <c r="W120" i="1" s="1"/>
  <c r="W121" i="1" s="1"/>
  <c r="W122" i="1" s="1"/>
  <c r="W133" i="1"/>
  <c r="W134" i="1" s="1"/>
  <c r="W135" i="1" s="1"/>
  <c r="W136" i="1" s="1"/>
  <c r="U140" i="1"/>
  <c r="U141" i="1" s="1"/>
  <c r="U142" i="1" s="1"/>
  <c r="U143" i="1" s="1"/>
  <c r="R79" i="1"/>
  <c r="R78" i="1"/>
  <c r="R77" i="1"/>
  <c r="O90" i="1"/>
  <c r="O97" i="1"/>
  <c r="H188" i="1"/>
  <c r="H209" i="1"/>
  <c r="K170" i="1"/>
  <c r="AD172" i="1" s="1"/>
  <c r="K169" i="1"/>
  <c r="K168" i="1"/>
  <c r="O209" i="1"/>
  <c r="R191" i="1"/>
  <c r="R192" i="1"/>
  <c r="R190" i="1"/>
  <c r="R189" i="1"/>
  <c r="R193" i="1"/>
  <c r="AF193" i="1" s="1"/>
  <c r="H97" i="1"/>
  <c r="K95" i="1"/>
  <c r="AC95" i="1" s="1"/>
  <c r="K93" i="1"/>
  <c r="K91" i="1"/>
  <c r="K92" i="1"/>
  <c r="K94" i="1"/>
  <c r="W154" i="1" l="1"/>
  <c r="W155" i="1" s="1"/>
  <c r="W156" i="1" s="1"/>
  <c r="W157" i="1" s="1"/>
  <c r="W140" i="1"/>
  <c r="W141" i="1" s="1"/>
  <c r="W142" i="1" s="1"/>
  <c r="W143" i="1" s="1"/>
  <c r="U161" i="1"/>
  <c r="U162" i="1" s="1"/>
  <c r="U163" i="1" s="1"/>
  <c r="U164" i="1" s="1"/>
  <c r="K214" i="1"/>
  <c r="AD214" i="1" s="1"/>
  <c r="K212" i="1"/>
  <c r="K211" i="1"/>
  <c r="K210" i="1"/>
  <c r="H230" i="1"/>
  <c r="K213" i="1"/>
  <c r="R99" i="1"/>
  <c r="R102" i="1"/>
  <c r="AE102" i="1" s="1"/>
  <c r="R101" i="1"/>
  <c r="R100" i="1"/>
  <c r="R98" i="1"/>
  <c r="O111" i="1"/>
  <c r="R210" i="1"/>
  <c r="O251" i="1"/>
  <c r="O272" i="1" s="1"/>
  <c r="R212" i="1"/>
  <c r="AF214" i="1" s="1"/>
  <c r="R211" i="1"/>
  <c r="O230" i="1"/>
  <c r="R94" i="1"/>
  <c r="R93" i="1"/>
  <c r="R92" i="1"/>
  <c r="R91" i="1"/>
  <c r="R95" i="1"/>
  <c r="AE95" i="1" s="1"/>
  <c r="K192" i="1"/>
  <c r="K190" i="1"/>
  <c r="K191" i="1"/>
  <c r="K193" i="1"/>
  <c r="AD193" i="1" s="1"/>
  <c r="K189" i="1"/>
  <c r="K99" i="1"/>
  <c r="K98" i="1"/>
  <c r="K100" i="1"/>
  <c r="AC102" i="1" s="1"/>
  <c r="H111" i="1"/>
  <c r="W175" i="1" l="1"/>
  <c r="W176" i="1" s="1"/>
  <c r="W177" i="1" s="1"/>
  <c r="W178" i="1" s="1"/>
  <c r="W161" i="1"/>
  <c r="W162" i="1" s="1"/>
  <c r="W163" i="1" s="1"/>
  <c r="W164" i="1" s="1"/>
  <c r="U182" i="1"/>
  <c r="U183" i="1" s="1"/>
  <c r="U184" i="1" s="1"/>
  <c r="U185" i="1" s="1"/>
  <c r="U203" i="1" s="1"/>
  <c r="U204" i="1" s="1"/>
  <c r="U205" i="1" s="1"/>
  <c r="U206" i="1" s="1"/>
  <c r="U224" i="1" s="1"/>
  <c r="U225" i="1" s="1"/>
  <c r="U226" i="1" s="1"/>
  <c r="U227" i="1" s="1"/>
  <c r="U245" i="1" s="1"/>
  <c r="U246" i="1" s="1"/>
  <c r="U247" i="1" s="1"/>
  <c r="U248" i="1" s="1"/>
  <c r="U266" i="1" s="1"/>
  <c r="U267" i="1" s="1"/>
  <c r="U268" i="1" s="1"/>
  <c r="U269" i="1" s="1"/>
  <c r="U287" i="1" s="1"/>
  <c r="U288" i="1" s="1"/>
  <c r="U289" i="1" s="1"/>
  <c r="U290" i="1" s="1"/>
  <c r="U308" i="1" s="1"/>
  <c r="U309" i="1" s="1"/>
  <c r="U310" i="1" s="1"/>
  <c r="U311" i="1" s="1"/>
  <c r="U329" i="1" s="1"/>
  <c r="U330" i="1" s="1"/>
  <c r="U331" i="1" s="1"/>
  <c r="U332" i="1" s="1"/>
  <c r="U350" i="1" s="1"/>
  <c r="U351" i="1" s="1"/>
  <c r="U352" i="1" s="1"/>
  <c r="U353" i="1" s="1"/>
  <c r="U371" i="1" s="1"/>
  <c r="U372" i="1" s="1"/>
  <c r="U373" i="1" s="1"/>
  <c r="U374" i="1" s="1"/>
  <c r="U392" i="1" s="1"/>
  <c r="U393" i="1" s="1"/>
  <c r="U394" i="1" s="1"/>
  <c r="U395" i="1" s="1"/>
  <c r="U413" i="1" s="1"/>
  <c r="U414" i="1" s="1"/>
  <c r="U415" i="1" s="1"/>
  <c r="U416" i="1" s="1"/>
  <c r="U434" i="1" s="1"/>
  <c r="U435" i="1" s="1"/>
  <c r="U436" i="1" s="1"/>
  <c r="U437" i="1" s="1"/>
  <c r="U455" i="1" s="1"/>
  <c r="U456" i="1" s="1"/>
  <c r="U457" i="1" s="1"/>
  <c r="U458" i="1" s="1"/>
  <c r="U476" i="1" s="1"/>
  <c r="U477" i="1" s="1"/>
  <c r="U478" i="1" s="1"/>
  <c r="U479" i="1" s="1"/>
  <c r="U497" i="1" s="1"/>
  <c r="U498" i="1" s="1"/>
  <c r="U499" i="1" s="1"/>
  <c r="U500" i="1" s="1"/>
  <c r="U518" i="1" s="1"/>
  <c r="U519" i="1" s="1"/>
  <c r="U520" i="1" s="1"/>
  <c r="U521" i="1" s="1"/>
  <c r="U539" i="1" s="1"/>
  <c r="U540" i="1" s="1"/>
  <c r="U541" i="1" s="1"/>
  <c r="U542" i="1" s="1"/>
  <c r="U560" i="1" s="1"/>
  <c r="U561" i="1" s="1"/>
  <c r="U562" i="1" s="1"/>
  <c r="U563" i="1" s="1"/>
  <c r="U581" i="1" s="1"/>
  <c r="U582" i="1" s="1"/>
  <c r="U583" i="1" s="1"/>
  <c r="U584" i="1" s="1"/>
  <c r="U602" i="1" s="1"/>
  <c r="U603" i="1" s="1"/>
  <c r="U604" i="1" s="1"/>
  <c r="U605" i="1" s="1"/>
  <c r="U623" i="1" s="1"/>
  <c r="U624" i="1" s="1"/>
  <c r="U625" i="1" s="1"/>
  <c r="U626" i="1" s="1"/>
  <c r="U644" i="1" s="1"/>
  <c r="U645" i="1" s="1"/>
  <c r="U646" i="1" s="1"/>
  <c r="U647" i="1" s="1"/>
  <c r="U665" i="1" s="1"/>
  <c r="U666" i="1" s="1"/>
  <c r="U667" i="1" s="1"/>
  <c r="U668" i="1" s="1"/>
  <c r="U686" i="1" s="1"/>
  <c r="U687" i="1" s="1"/>
  <c r="U688" i="1" s="1"/>
  <c r="U689" i="1" s="1"/>
  <c r="U707" i="1" s="1"/>
  <c r="U708" i="1" s="1"/>
  <c r="U709" i="1" s="1"/>
  <c r="U710" i="1" s="1"/>
  <c r="U728" i="1" s="1"/>
  <c r="U729" i="1" s="1"/>
  <c r="U730" i="1" s="1"/>
  <c r="U731" i="1" s="1"/>
  <c r="U749" i="1" s="1"/>
  <c r="U750" i="1" s="1"/>
  <c r="U751" i="1" s="1"/>
  <c r="U752" i="1" s="1"/>
  <c r="U770" i="1" s="1"/>
  <c r="U771" i="1" s="1"/>
  <c r="U772" i="1" s="1"/>
  <c r="U773" i="1" s="1"/>
  <c r="U791" i="1" s="1"/>
  <c r="U792" i="1" s="1"/>
  <c r="U793" i="1" s="1"/>
  <c r="U794" i="1" s="1"/>
  <c r="U812" i="1" s="1"/>
  <c r="U813" i="1" s="1"/>
  <c r="U814" i="1" s="1"/>
  <c r="U815" i="1" s="1"/>
  <c r="U833" i="1" s="1"/>
  <c r="U834" i="1" s="1"/>
  <c r="U835" i="1" s="1"/>
  <c r="U836" i="1" s="1"/>
  <c r="U854" i="1" s="1"/>
  <c r="U855" i="1" s="1"/>
  <c r="U856" i="1" s="1"/>
  <c r="U857" i="1" s="1"/>
  <c r="U875" i="1" s="1"/>
  <c r="U876" i="1" s="1"/>
  <c r="U877" i="1" s="1"/>
  <c r="U878" i="1" s="1"/>
  <c r="U896" i="1" s="1"/>
  <c r="U897" i="1" s="1"/>
  <c r="U898" i="1" s="1"/>
  <c r="U899" i="1" s="1"/>
  <c r="U917" i="1" s="1"/>
  <c r="U918" i="1" s="1"/>
  <c r="U919" i="1" s="1"/>
  <c r="U920" i="1" s="1"/>
  <c r="U938" i="1" s="1"/>
  <c r="U939" i="1" s="1"/>
  <c r="U940" i="1" s="1"/>
  <c r="U941" i="1" s="1"/>
  <c r="U959" i="1" s="1"/>
  <c r="U960" i="1" s="1"/>
  <c r="U961" i="1" s="1"/>
  <c r="U962" i="1" s="1"/>
  <c r="U980" i="1" s="1"/>
  <c r="U981" i="1" s="1"/>
  <c r="U982" i="1" s="1"/>
  <c r="U983" i="1" s="1"/>
  <c r="U1001" i="1" s="1"/>
  <c r="U1002" i="1" s="1"/>
  <c r="U1003" i="1" s="1"/>
  <c r="U1004" i="1" s="1"/>
  <c r="U1022" i="1" s="1"/>
  <c r="U1023" i="1" s="1"/>
  <c r="U1024" i="1" s="1"/>
  <c r="U1025" i="1" s="1"/>
  <c r="U1043" i="1" s="1"/>
  <c r="U1044" i="1" s="1"/>
  <c r="U1045" i="1" s="1"/>
  <c r="U1046" i="1" s="1"/>
  <c r="U1064" i="1" s="1"/>
  <c r="U1065" i="1" s="1"/>
  <c r="U1066" i="1" s="1"/>
  <c r="U1067" i="1" s="1"/>
  <c r="U1085" i="1" s="1"/>
  <c r="U1086" i="1" s="1"/>
  <c r="U1087" i="1" s="1"/>
  <c r="U1088" i="1" s="1"/>
  <c r="U1106" i="1" s="1"/>
  <c r="U1107" i="1" s="1"/>
  <c r="U1108" i="1" s="1"/>
  <c r="U1109" i="1" s="1"/>
  <c r="U1127" i="1" s="1"/>
  <c r="U1128" i="1" s="1"/>
  <c r="U1129" i="1" s="1"/>
  <c r="U1130" i="1" s="1"/>
  <c r="U1148" i="1" s="1"/>
  <c r="U1149" i="1" s="1"/>
  <c r="U1150" i="1" s="1"/>
  <c r="U1151" i="1" s="1"/>
  <c r="U1169" i="1" s="1"/>
  <c r="U1170" i="1" s="1"/>
  <c r="U1171" i="1" s="1"/>
  <c r="U1172" i="1" s="1"/>
  <c r="U1190" i="1" s="1"/>
  <c r="U1191" i="1" s="1"/>
  <c r="U1192" i="1" s="1"/>
  <c r="U1193" i="1" s="1"/>
  <c r="U1211" i="1" s="1"/>
  <c r="U1212" i="1" s="1"/>
  <c r="U1213" i="1" s="1"/>
  <c r="U1214" i="1" s="1"/>
  <c r="U1232" i="1" s="1"/>
  <c r="U1233" i="1" s="1"/>
  <c r="U1234" i="1" s="1"/>
  <c r="U1235" i="1" s="1"/>
  <c r="U1253" i="1" s="1"/>
  <c r="U1254" i="1" s="1"/>
  <c r="U1255" i="1" s="1"/>
  <c r="U1256" i="1" s="1"/>
  <c r="U1274" i="1" s="1"/>
  <c r="U1275" i="1" s="1"/>
  <c r="U1276" i="1" s="1"/>
  <c r="U1277" i="1" s="1"/>
  <c r="U1295" i="1" s="1"/>
  <c r="U1296" i="1" s="1"/>
  <c r="U1297" i="1" s="1"/>
  <c r="U1298" i="1" s="1"/>
  <c r="U1316" i="1" s="1"/>
  <c r="U1317" i="1" s="1"/>
  <c r="U1318" i="1" s="1"/>
  <c r="U1319" i="1" s="1"/>
  <c r="U1337" i="1" s="1"/>
  <c r="U1338" i="1" s="1"/>
  <c r="U1339" i="1" s="1"/>
  <c r="U1340" i="1" s="1"/>
  <c r="U1358" i="1" s="1"/>
  <c r="U1359" i="1" s="1"/>
  <c r="U1360" i="1" s="1"/>
  <c r="U1361" i="1" s="1"/>
  <c r="U1379" i="1" s="1"/>
  <c r="U1380" i="1" s="1"/>
  <c r="U1381" i="1" s="1"/>
  <c r="U1382" i="1" s="1"/>
  <c r="U1400" i="1" s="1"/>
  <c r="U1401" i="1" s="1"/>
  <c r="U1402" i="1" s="1"/>
  <c r="U1403" i="1" s="1"/>
  <c r="U1421" i="1" s="1"/>
  <c r="U1422" i="1" s="1"/>
  <c r="U1423" i="1" s="1"/>
  <c r="U1424" i="1" s="1"/>
  <c r="U1442" i="1" s="1"/>
  <c r="U1443" i="1" s="1"/>
  <c r="U1444" i="1" s="1"/>
  <c r="U1445" i="1" s="1"/>
  <c r="U1463" i="1" s="1"/>
  <c r="U1464" i="1" s="1"/>
  <c r="U1465" i="1" s="1"/>
  <c r="U1466" i="1" s="1"/>
  <c r="U1484" i="1" s="1"/>
  <c r="U1485" i="1" s="1"/>
  <c r="U1486" i="1" s="1"/>
  <c r="U1487" i="1" s="1"/>
  <c r="U1505" i="1" s="1"/>
  <c r="U1506" i="1" s="1"/>
  <c r="U1507" i="1" s="1"/>
  <c r="U1508" i="1" s="1"/>
  <c r="U1526" i="1" s="1"/>
  <c r="U1527" i="1" s="1"/>
  <c r="U1528" i="1" s="1"/>
  <c r="U1529" i="1" s="1"/>
  <c r="U1547" i="1" s="1"/>
  <c r="U1548" i="1" s="1"/>
  <c r="U1549" i="1" s="1"/>
  <c r="U1550" i="1" s="1"/>
  <c r="U1568" i="1" s="1"/>
  <c r="U1569" i="1" s="1"/>
  <c r="U1570" i="1" s="1"/>
  <c r="U1571" i="1" s="1"/>
  <c r="U1589" i="1" s="1"/>
  <c r="U1590" i="1" s="1"/>
  <c r="U1591" i="1" s="1"/>
  <c r="U1592" i="1" s="1"/>
  <c r="U1610" i="1" s="1"/>
  <c r="U1611" i="1" s="1"/>
  <c r="U1612" i="1" s="1"/>
  <c r="U1613" i="1" s="1"/>
  <c r="U1631" i="1" s="1"/>
  <c r="U1632" i="1" s="1"/>
  <c r="U1633" i="1" s="1"/>
  <c r="U1634" i="1" s="1"/>
  <c r="U1652" i="1" s="1"/>
  <c r="U1653" i="1" s="1"/>
  <c r="U1654" i="1" s="1"/>
  <c r="U1655" i="1" s="1"/>
  <c r="U1673" i="1" s="1"/>
  <c r="U1674" i="1" s="1"/>
  <c r="U1675" i="1" s="1"/>
  <c r="U1676" i="1" s="1"/>
  <c r="U1694" i="1" s="1"/>
  <c r="U1695" i="1" s="1"/>
  <c r="U1696" i="1" s="1"/>
  <c r="U1697" i="1" s="1"/>
  <c r="U1715" i="1" s="1"/>
  <c r="U1716" i="1" s="1"/>
  <c r="U1717" i="1" s="1"/>
  <c r="U1718" i="1" s="1"/>
  <c r="U1736" i="1" s="1"/>
  <c r="U1737" i="1" s="1"/>
  <c r="U1738" i="1" s="1"/>
  <c r="U1739" i="1" s="1"/>
  <c r="U1757" i="1" s="1"/>
  <c r="U1758" i="1" s="1"/>
  <c r="U1759" i="1" s="1"/>
  <c r="U1760" i="1" s="1"/>
  <c r="U1778" i="1" s="1"/>
  <c r="U1779" i="1" s="1"/>
  <c r="U1780" i="1" s="1"/>
  <c r="U1781" i="1" s="1"/>
  <c r="U1799" i="1" s="1"/>
  <c r="U1800" i="1" s="1"/>
  <c r="U1801" i="1" s="1"/>
  <c r="U1802" i="1" s="1"/>
  <c r="U1820" i="1" s="1"/>
  <c r="U1821" i="1" s="1"/>
  <c r="U1822" i="1" s="1"/>
  <c r="U1823" i="1" s="1"/>
  <c r="U1841" i="1" s="1"/>
  <c r="U1842" i="1" s="1"/>
  <c r="U1843" i="1" s="1"/>
  <c r="U1844" i="1" s="1"/>
  <c r="U1862" i="1" s="1"/>
  <c r="U1863" i="1" s="1"/>
  <c r="U1864" i="1" s="1"/>
  <c r="U1865" i="1" s="1"/>
  <c r="U1883" i="1" s="1"/>
  <c r="U1884" i="1" s="1"/>
  <c r="U1885" i="1" s="1"/>
  <c r="U1886" i="1" s="1"/>
  <c r="U1904" i="1" s="1"/>
  <c r="U1905" i="1" s="1"/>
  <c r="U1906" i="1" s="1"/>
  <c r="U1907" i="1" s="1"/>
  <c r="U1925" i="1" s="1"/>
  <c r="U1926" i="1" s="1"/>
  <c r="U1927" i="1" s="1"/>
  <c r="U1928" i="1" s="1"/>
  <c r="U1946" i="1" s="1"/>
  <c r="U1947" i="1" s="1"/>
  <c r="U1948" i="1" s="1"/>
  <c r="U1949" i="1" s="1"/>
  <c r="U1967" i="1" s="1"/>
  <c r="U1968" i="1" s="1"/>
  <c r="U1969" i="1" s="1"/>
  <c r="U1970" i="1" s="1"/>
  <c r="U1988" i="1" s="1"/>
  <c r="U1989" i="1" s="1"/>
  <c r="U1990" i="1" s="1"/>
  <c r="U1991" i="1" s="1"/>
  <c r="U2009" i="1" s="1"/>
  <c r="U2010" i="1" s="1"/>
  <c r="U2011" i="1" s="1"/>
  <c r="U2012" i="1" s="1"/>
  <c r="U2030" i="1" s="1"/>
  <c r="U2031" i="1" s="1"/>
  <c r="U2032" i="1" s="1"/>
  <c r="U2033" i="1" s="1"/>
  <c r="U2051" i="1" s="1"/>
  <c r="U2052" i="1" s="1"/>
  <c r="U2053" i="1" s="1"/>
  <c r="U2054" i="1" s="1"/>
  <c r="U2072" i="1" s="1"/>
  <c r="U2073" i="1" s="1"/>
  <c r="U2074" i="1" s="1"/>
  <c r="U2075" i="1" s="1"/>
  <c r="U2093" i="1" s="1"/>
  <c r="U2094" i="1" s="1"/>
  <c r="U2095" i="1" s="1"/>
  <c r="U2096" i="1" s="1"/>
  <c r="U2114" i="1" s="1"/>
  <c r="U2115" i="1" s="1"/>
  <c r="U2116" i="1" s="1"/>
  <c r="U2117" i="1" s="1"/>
  <c r="U2135" i="1" s="1"/>
  <c r="U2136" i="1" s="1"/>
  <c r="U2137" i="1" s="1"/>
  <c r="U2138" i="1" s="1"/>
  <c r="U2156" i="1" s="1"/>
  <c r="U2157" i="1" s="1"/>
  <c r="U2158" i="1" s="1"/>
  <c r="U2159" i="1" s="1"/>
  <c r="U2177" i="1" s="1"/>
  <c r="U2178" i="1" s="1"/>
  <c r="U2179" i="1" s="1"/>
  <c r="U2180" i="1" s="1"/>
  <c r="U2198" i="1" s="1"/>
  <c r="U2199" i="1" s="1"/>
  <c r="U2200" i="1" s="1"/>
  <c r="U2201" i="1" s="1"/>
  <c r="U2219" i="1" s="1"/>
  <c r="U2220" i="1" s="1"/>
  <c r="U2221" i="1" s="1"/>
  <c r="U2222" i="1" s="1"/>
  <c r="U2240" i="1" s="1"/>
  <c r="U2241" i="1" s="1"/>
  <c r="U2242" i="1" s="1"/>
  <c r="U2243" i="1" s="1"/>
  <c r="U2261" i="1" s="1"/>
  <c r="U2262" i="1" s="1"/>
  <c r="U2263" i="1" s="1"/>
  <c r="U2264" i="1" s="1"/>
  <c r="U2282" i="1" s="1"/>
  <c r="U2283" i="1" s="1"/>
  <c r="U2284" i="1" s="1"/>
  <c r="U2285" i="1" s="1"/>
  <c r="U2303" i="1" s="1"/>
  <c r="U2304" i="1" s="1"/>
  <c r="U2305" i="1" s="1"/>
  <c r="U2306" i="1" s="1"/>
  <c r="U2324" i="1" s="1"/>
  <c r="U2325" i="1" s="1"/>
  <c r="U2326" i="1" s="1"/>
  <c r="U2327" i="1" s="1"/>
  <c r="U2345" i="1" s="1"/>
  <c r="U2346" i="1" s="1"/>
  <c r="U2347" i="1" s="1"/>
  <c r="U2348" i="1" s="1"/>
  <c r="U2366" i="1" s="1"/>
  <c r="U2367" i="1" s="1"/>
  <c r="U2368" i="1" s="1"/>
  <c r="U2369" i="1" s="1"/>
  <c r="U2387" i="1" s="1"/>
  <c r="U2388" i="1" s="1"/>
  <c r="U2389" i="1" s="1"/>
  <c r="U2390" i="1" s="1"/>
  <c r="U2408" i="1" s="1"/>
  <c r="U2409" i="1" s="1"/>
  <c r="U2410" i="1" s="1"/>
  <c r="U2411" i="1" s="1"/>
  <c r="U2429" i="1" s="1"/>
  <c r="U2430" i="1" s="1"/>
  <c r="U2431" i="1" s="1"/>
  <c r="U2432" i="1" s="1"/>
  <c r="U2450" i="1" s="1"/>
  <c r="U2451" i="1" s="1"/>
  <c r="U2452" i="1" s="1"/>
  <c r="U2453" i="1" s="1"/>
  <c r="U2471" i="1" s="1"/>
  <c r="U2472" i="1" s="1"/>
  <c r="U2473" i="1" s="1"/>
  <c r="U2474" i="1" s="1"/>
  <c r="U2492" i="1" s="1"/>
  <c r="U2493" i="1" s="1"/>
  <c r="U2494" i="1" s="1"/>
  <c r="U2495" i="1" s="1"/>
  <c r="U2513" i="1" s="1"/>
  <c r="U2514" i="1" s="1"/>
  <c r="U2515" i="1" s="1"/>
  <c r="U2516" i="1" s="1"/>
  <c r="U2534" i="1" s="1"/>
  <c r="U2535" i="1" s="1"/>
  <c r="U2536" i="1" s="1"/>
  <c r="U2537" i="1" s="1"/>
  <c r="U2555" i="1" s="1"/>
  <c r="U2556" i="1" s="1"/>
  <c r="U2557" i="1" s="1"/>
  <c r="U2558" i="1" s="1"/>
  <c r="U2576" i="1" s="1"/>
  <c r="U2577" i="1" s="1"/>
  <c r="U2578" i="1" s="1"/>
  <c r="U2579" i="1" s="1"/>
  <c r="U2597" i="1" s="1"/>
  <c r="U2598" i="1" s="1"/>
  <c r="U2599" i="1" s="1"/>
  <c r="U2600" i="1" s="1"/>
  <c r="U2618" i="1" s="1"/>
  <c r="U2619" i="1" s="1"/>
  <c r="U2620" i="1" s="1"/>
  <c r="U2621" i="1" s="1"/>
  <c r="U2639" i="1" s="1"/>
  <c r="U2640" i="1" s="1"/>
  <c r="U2641" i="1" s="1"/>
  <c r="U2642" i="1" s="1"/>
  <c r="R273" i="1"/>
  <c r="R275" i="1"/>
  <c r="R276" i="1"/>
  <c r="R277" i="1"/>
  <c r="AF277" i="1" s="1"/>
  <c r="R274" i="1"/>
  <c r="O293" i="1"/>
  <c r="R254" i="1"/>
  <c r="R252" i="1"/>
  <c r="R256" i="1"/>
  <c r="AF256" i="1" s="1"/>
  <c r="R255" i="1"/>
  <c r="R253" i="1"/>
  <c r="K234" i="1"/>
  <c r="K232" i="1"/>
  <c r="K233" i="1"/>
  <c r="K231" i="1"/>
  <c r="K235" i="1"/>
  <c r="AD235" i="1" s="1"/>
  <c r="H251" i="1"/>
  <c r="R116" i="1"/>
  <c r="AE116" i="1" s="1"/>
  <c r="R115" i="1"/>
  <c r="R114" i="1"/>
  <c r="R113" i="1"/>
  <c r="R112" i="1"/>
  <c r="O118" i="1"/>
  <c r="K112" i="1"/>
  <c r="K116" i="1"/>
  <c r="AC116" i="1" s="1"/>
  <c r="K115" i="1"/>
  <c r="K114" i="1"/>
  <c r="H118" i="1"/>
  <c r="K113" i="1"/>
  <c r="R231" i="1"/>
  <c r="R233" i="1"/>
  <c r="R232" i="1"/>
  <c r="R234" i="1"/>
  <c r="R235" i="1"/>
  <c r="AF235" i="1" s="1"/>
  <c r="W182" i="1" l="1"/>
  <c r="W183" i="1" s="1"/>
  <c r="W184" i="1" s="1"/>
  <c r="W185" i="1" s="1"/>
  <c r="W196" i="1"/>
  <c r="W197" i="1" s="1"/>
  <c r="W198" i="1" s="1"/>
  <c r="W199" i="1" s="1"/>
  <c r="H272" i="1"/>
  <c r="H293" i="1"/>
  <c r="R294" i="1"/>
  <c r="O335" i="1"/>
  <c r="O314" i="1"/>
  <c r="R295" i="1"/>
  <c r="R296" i="1"/>
  <c r="AF298" i="1" s="1"/>
  <c r="R121" i="1"/>
  <c r="AE123" i="1" s="1"/>
  <c r="R120" i="1"/>
  <c r="R119" i="1"/>
  <c r="H132" i="1"/>
  <c r="K121" i="1"/>
  <c r="K120" i="1"/>
  <c r="K119" i="1"/>
  <c r="K123" i="1"/>
  <c r="AC123" i="1" s="1"/>
  <c r="K122" i="1"/>
  <c r="K252" i="1"/>
  <c r="K253" i="1"/>
  <c r="K254" i="1"/>
  <c r="AD256" i="1" s="1"/>
  <c r="O132" i="1"/>
  <c r="O139" i="1"/>
  <c r="W203" i="1" l="1"/>
  <c r="W204" i="1" s="1"/>
  <c r="W205" i="1" s="1"/>
  <c r="W206" i="1" s="1"/>
  <c r="W217" i="1"/>
  <c r="W218" i="1" s="1"/>
  <c r="W219" i="1" s="1"/>
  <c r="W220" i="1" s="1"/>
  <c r="K294" i="1"/>
  <c r="K296" i="1"/>
  <c r="K298" i="1"/>
  <c r="AD298" i="1" s="1"/>
  <c r="K295" i="1"/>
  <c r="H314" i="1"/>
  <c r="K297" i="1"/>
  <c r="K275" i="1"/>
  <c r="K277" i="1"/>
  <c r="AD277" i="1" s="1"/>
  <c r="K273" i="1"/>
  <c r="K276" i="1"/>
  <c r="K274" i="1"/>
  <c r="R316" i="1"/>
  <c r="R319" i="1"/>
  <c r="AF319" i="1" s="1"/>
  <c r="R317" i="1"/>
  <c r="R315" i="1"/>
  <c r="R318" i="1"/>
  <c r="O356" i="1"/>
  <c r="R339" i="1"/>
  <c r="R337" i="1"/>
  <c r="R340" i="1"/>
  <c r="AF340" i="1" s="1"/>
  <c r="R338" i="1"/>
  <c r="R336" i="1"/>
  <c r="R141" i="1"/>
  <c r="R143" i="1"/>
  <c r="R142" i="1"/>
  <c r="R140" i="1"/>
  <c r="O153" i="1"/>
  <c r="R144" i="1"/>
  <c r="R137" i="1"/>
  <c r="AE137" i="1" s="1"/>
  <c r="R134" i="1"/>
  <c r="R133" i="1"/>
  <c r="R135" i="1"/>
  <c r="R136" i="1"/>
  <c r="K137" i="1"/>
  <c r="AC137" i="1" s="1"/>
  <c r="K134" i="1"/>
  <c r="H139" i="1"/>
  <c r="K133" i="1"/>
  <c r="K136" i="1"/>
  <c r="K135" i="1"/>
  <c r="W238" i="1" l="1"/>
  <c r="W239" i="1" s="1"/>
  <c r="W240" i="1" s="1"/>
  <c r="W241" i="1" s="1"/>
  <c r="W224" i="1"/>
  <c r="W225" i="1" s="1"/>
  <c r="W226" i="1" s="1"/>
  <c r="W227" i="1" s="1"/>
  <c r="K316" i="1"/>
  <c r="K317" i="1"/>
  <c r="K315" i="1"/>
  <c r="H335" i="1"/>
  <c r="K318" i="1"/>
  <c r="K319" i="1"/>
  <c r="AD319" i="1" s="1"/>
  <c r="R360" i="1"/>
  <c r="R359" i="1"/>
  <c r="R358" i="1"/>
  <c r="R361" i="1"/>
  <c r="AF361" i="1" s="1"/>
  <c r="R357" i="1"/>
  <c r="O377" i="1"/>
  <c r="K142" i="1"/>
  <c r="H160" i="1"/>
  <c r="K141" i="1"/>
  <c r="H153" i="1"/>
  <c r="K140" i="1"/>
  <c r="R155" i="1"/>
  <c r="R154" i="1"/>
  <c r="R156" i="1"/>
  <c r="R158" i="1"/>
  <c r="AE158" i="1" s="1"/>
  <c r="O160" i="1"/>
  <c r="R157" i="1"/>
  <c r="W245" i="1" l="1"/>
  <c r="W246" i="1" s="1"/>
  <c r="W247" i="1" s="1"/>
  <c r="W248" i="1" s="1"/>
  <c r="W259" i="1"/>
  <c r="W260" i="1" s="1"/>
  <c r="W261" i="1" s="1"/>
  <c r="W262" i="1" s="1"/>
  <c r="H356" i="1"/>
  <c r="H377" i="1"/>
  <c r="K336" i="1"/>
  <c r="K337" i="1"/>
  <c r="K338" i="1"/>
  <c r="AD340" i="1" s="1"/>
  <c r="O398" i="1"/>
  <c r="O419" i="1"/>
  <c r="R380" i="1"/>
  <c r="AF382" i="1" s="1"/>
  <c r="R378" i="1"/>
  <c r="R379" i="1"/>
  <c r="R163" i="1"/>
  <c r="AE165" i="1" s="1"/>
  <c r="R162" i="1"/>
  <c r="R161" i="1"/>
  <c r="K155" i="1"/>
  <c r="K158" i="1"/>
  <c r="AC158" i="1" s="1"/>
  <c r="K154" i="1"/>
  <c r="K157" i="1"/>
  <c r="K156" i="1"/>
  <c r="O181" i="1"/>
  <c r="O174" i="1"/>
  <c r="K162" i="1"/>
  <c r="K161" i="1"/>
  <c r="K165" i="1"/>
  <c r="AC165" i="1" s="1"/>
  <c r="K164" i="1"/>
  <c r="K163" i="1"/>
  <c r="H174" i="1"/>
  <c r="W280" i="1" l="1"/>
  <c r="W281" i="1" s="1"/>
  <c r="W282" i="1" s="1"/>
  <c r="W283" i="1" s="1"/>
  <c r="W266" i="1"/>
  <c r="W267" i="1" s="1"/>
  <c r="W268" i="1" s="1"/>
  <c r="W269" i="1" s="1"/>
  <c r="K380" i="1"/>
  <c r="K381" i="1"/>
  <c r="K382" i="1"/>
  <c r="AD382" i="1" s="1"/>
  <c r="H398" i="1"/>
  <c r="K379" i="1"/>
  <c r="K378" i="1"/>
  <c r="K359" i="1"/>
  <c r="K360" i="1"/>
  <c r="K358" i="1"/>
  <c r="K357" i="1"/>
  <c r="K361" i="1"/>
  <c r="AD361" i="1" s="1"/>
  <c r="O440" i="1"/>
  <c r="R424" i="1"/>
  <c r="AF424" i="1" s="1"/>
  <c r="R422" i="1"/>
  <c r="R420" i="1"/>
  <c r="R423" i="1"/>
  <c r="R421" i="1"/>
  <c r="R401" i="1"/>
  <c r="R400" i="1"/>
  <c r="R403" i="1"/>
  <c r="AF403" i="1" s="1"/>
  <c r="R399" i="1"/>
  <c r="R402" i="1"/>
  <c r="R176" i="1"/>
  <c r="R179" i="1"/>
  <c r="AE179" i="1" s="1"/>
  <c r="R175" i="1"/>
  <c r="R178" i="1"/>
  <c r="R177" i="1"/>
  <c r="H181" i="1"/>
  <c r="K175" i="1"/>
  <c r="K176" i="1"/>
  <c r="K178" i="1"/>
  <c r="K177" i="1"/>
  <c r="K179" i="1"/>
  <c r="AC179" i="1" s="1"/>
  <c r="O195" i="1"/>
  <c r="R182" i="1"/>
  <c r="R185" i="1"/>
  <c r="R184" i="1"/>
  <c r="R183" i="1"/>
  <c r="R186" i="1"/>
  <c r="AE186" i="1" s="1"/>
  <c r="W287" i="1" l="1"/>
  <c r="W288" i="1" s="1"/>
  <c r="W289" i="1" s="1"/>
  <c r="W290" i="1" s="1"/>
  <c r="W301" i="1"/>
  <c r="W302" i="1" s="1"/>
  <c r="W303" i="1" s="1"/>
  <c r="W304" i="1" s="1"/>
  <c r="K399" i="1"/>
  <c r="K403" i="1"/>
  <c r="AD403" i="1" s="1"/>
  <c r="H419" i="1"/>
  <c r="K401" i="1"/>
  <c r="K402" i="1"/>
  <c r="K400" i="1"/>
  <c r="R445" i="1"/>
  <c r="AF445" i="1" s="1"/>
  <c r="R443" i="1"/>
  <c r="R442" i="1"/>
  <c r="O461" i="1"/>
  <c r="R444" i="1"/>
  <c r="R441" i="1"/>
  <c r="H195" i="1"/>
  <c r="K182" i="1"/>
  <c r="K184" i="1"/>
  <c r="AC186" i="1" s="1"/>
  <c r="K183" i="1"/>
  <c r="R197" i="1"/>
  <c r="R198" i="1"/>
  <c r="O202" i="1"/>
  <c r="R200" i="1"/>
  <c r="AE200" i="1" s="1"/>
  <c r="R196" i="1"/>
  <c r="R199" i="1"/>
  <c r="W322" i="1" l="1"/>
  <c r="W323" i="1" s="1"/>
  <c r="W324" i="1" s="1"/>
  <c r="W325" i="1" s="1"/>
  <c r="W308" i="1"/>
  <c r="W309" i="1" s="1"/>
  <c r="W310" i="1" s="1"/>
  <c r="W311" i="1" s="1"/>
  <c r="H440" i="1"/>
  <c r="H461" i="1"/>
  <c r="K421" i="1"/>
  <c r="K422" i="1"/>
  <c r="AD424" i="1" s="1"/>
  <c r="K420" i="1"/>
  <c r="R462" i="1"/>
  <c r="R463" i="1"/>
  <c r="O503" i="1"/>
  <c r="O482" i="1"/>
  <c r="R464" i="1"/>
  <c r="AF466" i="1" s="1"/>
  <c r="R205" i="1"/>
  <c r="AE207" i="1" s="1"/>
  <c r="R204" i="1"/>
  <c r="R203" i="1"/>
  <c r="O223" i="1"/>
  <c r="R228" i="1" s="1"/>
  <c r="O216" i="1"/>
  <c r="K199" i="1"/>
  <c r="K196" i="1"/>
  <c r="K198" i="1"/>
  <c r="H202" i="1"/>
  <c r="K197" i="1"/>
  <c r="K200" i="1"/>
  <c r="AC200" i="1" s="1"/>
  <c r="W343" i="1" l="1"/>
  <c r="W344" i="1" s="1"/>
  <c r="W345" i="1" s="1"/>
  <c r="W346" i="1" s="1"/>
  <c r="W329" i="1"/>
  <c r="W330" i="1" s="1"/>
  <c r="W331" i="1" s="1"/>
  <c r="W332" i="1" s="1"/>
  <c r="H482" i="1"/>
  <c r="K465" i="1"/>
  <c r="K464" i="1"/>
  <c r="K462" i="1"/>
  <c r="K463" i="1"/>
  <c r="K466" i="1"/>
  <c r="AD466" i="1" s="1"/>
  <c r="K445" i="1"/>
  <c r="AD445" i="1" s="1"/>
  <c r="K443" i="1"/>
  <c r="K441" i="1"/>
  <c r="K444" i="1"/>
  <c r="K442" i="1"/>
  <c r="R483" i="1"/>
  <c r="R487" i="1"/>
  <c r="AF487" i="1" s="1"/>
  <c r="R486" i="1"/>
  <c r="R484" i="1"/>
  <c r="R485" i="1"/>
  <c r="R506" i="1"/>
  <c r="R508" i="1"/>
  <c r="AF508" i="1" s="1"/>
  <c r="R505" i="1"/>
  <c r="R507" i="1"/>
  <c r="R504" i="1"/>
  <c r="O524" i="1"/>
  <c r="R221" i="1"/>
  <c r="AE221" i="1" s="1"/>
  <c r="R217" i="1"/>
  <c r="R220" i="1"/>
  <c r="R219" i="1"/>
  <c r="R218" i="1"/>
  <c r="H216" i="1"/>
  <c r="K205" i="1"/>
  <c r="K204" i="1"/>
  <c r="K206" i="1"/>
  <c r="K203" i="1"/>
  <c r="K207" i="1"/>
  <c r="AC207" i="1" s="1"/>
  <c r="R224" i="1"/>
  <c r="O237" i="1"/>
  <c r="R227" i="1"/>
  <c r="R226" i="1"/>
  <c r="AE226" i="1" s="1"/>
  <c r="R225" i="1"/>
  <c r="W364" i="1" l="1"/>
  <c r="W365" i="1" s="1"/>
  <c r="W366" i="1" s="1"/>
  <c r="W367" i="1" s="1"/>
  <c r="W350" i="1"/>
  <c r="W351" i="1" s="1"/>
  <c r="W352" i="1" s="1"/>
  <c r="W353" i="1" s="1"/>
  <c r="K486" i="1"/>
  <c r="K484" i="1"/>
  <c r="K485" i="1"/>
  <c r="H503" i="1"/>
  <c r="K483" i="1"/>
  <c r="K487" i="1"/>
  <c r="AD487" i="1" s="1"/>
  <c r="R527" i="1"/>
  <c r="R526" i="1"/>
  <c r="R529" i="1"/>
  <c r="AF529" i="1" s="1"/>
  <c r="R528" i="1"/>
  <c r="R525" i="1"/>
  <c r="O545" i="1"/>
  <c r="K218" i="1"/>
  <c r="K220" i="1"/>
  <c r="K219" i="1"/>
  <c r="H223" i="1"/>
  <c r="K221" i="1"/>
  <c r="AC221" i="1" s="1"/>
  <c r="K217" i="1"/>
  <c r="R238" i="1"/>
  <c r="R239" i="1"/>
  <c r="R240" i="1"/>
  <c r="R241" i="1"/>
  <c r="O244" i="1"/>
  <c r="O265" i="1" s="1"/>
  <c r="R242" i="1"/>
  <c r="AE242" i="1" s="1"/>
  <c r="W371" i="1" l="1"/>
  <c r="W372" i="1" s="1"/>
  <c r="W373" i="1" s="1"/>
  <c r="W374" i="1" s="1"/>
  <c r="W385" i="1"/>
  <c r="W386" i="1" s="1"/>
  <c r="W387" i="1" s="1"/>
  <c r="W388" i="1" s="1"/>
  <c r="K506" i="1"/>
  <c r="AD508" i="1" s="1"/>
  <c r="H524" i="1"/>
  <c r="K504" i="1"/>
  <c r="H545" i="1"/>
  <c r="K505" i="1"/>
  <c r="R269" i="1"/>
  <c r="R268" i="1"/>
  <c r="R270" i="1"/>
  <c r="AE270" i="1" s="1"/>
  <c r="O279" i="1"/>
  <c r="R266" i="1"/>
  <c r="R267" i="1"/>
  <c r="R548" i="1"/>
  <c r="AF550" i="1" s="1"/>
  <c r="R546" i="1"/>
  <c r="O587" i="1"/>
  <c r="R547" i="1"/>
  <c r="O566" i="1"/>
  <c r="R246" i="1"/>
  <c r="R247" i="1"/>
  <c r="AE249" i="1" s="1"/>
  <c r="R245" i="1"/>
  <c r="K226" i="1"/>
  <c r="AC228" i="1" s="1"/>
  <c r="H237" i="1"/>
  <c r="K225" i="1"/>
  <c r="H244" i="1"/>
  <c r="K224" i="1"/>
  <c r="O258" i="1"/>
  <c r="W406" i="1" l="1"/>
  <c r="W407" i="1" s="1"/>
  <c r="W408" i="1" s="1"/>
  <c r="W409" i="1" s="1"/>
  <c r="W392" i="1"/>
  <c r="W393" i="1" s="1"/>
  <c r="W394" i="1" s="1"/>
  <c r="W395" i="1" s="1"/>
  <c r="K549" i="1"/>
  <c r="K547" i="1"/>
  <c r="H566" i="1"/>
  <c r="K546" i="1"/>
  <c r="K548" i="1"/>
  <c r="K550" i="1"/>
  <c r="AD550" i="1" s="1"/>
  <c r="K526" i="1"/>
  <c r="K527" i="1"/>
  <c r="K529" i="1"/>
  <c r="AD529" i="1" s="1"/>
  <c r="K525" i="1"/>
  <c r="K528" i="1"/>
  <c r="R284" i="1"/>
  <c r="AE284" i="1" s="1"/>
  <c r="R282" i="1"/>
  <c r="R280" i="1"/>
  <c r="R283" i="1"/>
  <c r="R281" i="1"/>
  <c r="O286" i="1"/>
  <c r="R570" i="1"/>
  <c r="R568" i="1"/>
  <c r="R571" i="1"/>
  <c r="AF571" i="1" s="1"/>
  <c r="R569" i="1"/>
  <c r="R567" i="1"/>
  <c r="R589" i="1"/>
  <c r="R591" i="1"/>
  <c r="R592" i="1"/>
  <c r="AF592" i="1" s="1"/>
  <c r="R588" i="1"/>
  <c r="O608" i="1"/>
  <c r="R590" i="1"/>
  <c r="R262" i="1"/>
  <c r="R260" i="1"/>
  <c r="R263" i="1"/>
  <c r="AE263" i="1" s="1"/>
  <c r="R261" i="1"/>
  <c r="R259" i="1"/>
  <c r="K246" i="1"/>
  <c r="H258" i="1"/>
  <c r="H265" i="1" s="1"/>
  <c r="K245" i="1"/>
  <c r="K247" i="1"/>
  <c r="K248" i="1"/>
  <c r="K249" i="1"/>
  <c r="AC249" i="1" s="1"/>
  <c r="K238" i="1"/>
  <c r="K242" i="1"/>
  <c r="AC242" i="1" s="1"/>
  <c r="K241" i="1"/>
  <c r="K240" i="1"/>
  <c r="K239" i="1"/>
  <c r="W413" i="1" l="1"/>
  <c r="W414" i="1" s="1"/>
  <c r="W415" i="1" s="1"/>
  <c r="W416" i="1" s="1"/>
  <c r="W427" i="1"/>
  <c r="W428" i="1" s="1"/>
  <c r="W429" i="1" s="1"/>
  <c r="W430" i="1" s="1"/>
  <c r="K570" i="1"/>
  <c r="H587" i="1"/>
  <c r="K567" i="1"/>
  <c r="K571" i="1"/>
  <c r="AD571" i="1" s="1"/>
  <c r="K569" i="1"/>
  <c r="K568" i="1"/>
  <c r="K267" i="1"/>
  <c r="K266" i="1"/>
  <c r="K268" i="1"/>
  <c r="AC270" i="1" s="1"/>
  <c r="H279" i="1"/>
  <c r="R289" i="1"/>
  <c r="AE291" i="1" s="1"/>
  <c r="R287" i="1"/>
  <c r="O307" i="1"/>
  <c r="R288" i="1"/>
  <c r="O300" i="1"/>
  <c r="R609" i="1"/>
  <c r="O629" i="1"/>
  <c r="R611" i="1"/>
  <c r="R612" i="1"/>
  <c r="R610" i="1"/>
  <c r="R613" i="1"/>
  <c r="AF613" i="1" s="1"/>
  <c r="K259" i="1"/>
  <c r="K262" i="1"/>
  <c r="K261" i="1"/>
  <c r="K260" i="1"/>
  <c r="K263" i="1"/>
  <c r="AC263" i="1" s="1"/>
  <c r="W434" i="1" l="1"/>
  <c r="W435" i="1" s="1"/>
  <c r="W436" i="1" s="1"/>
  <c r="W437" i="1" s="1"/>
  <c r="W448" i="1"/>
  <c r="W449" i="1" s="1"/>
  <c r="W450" i="1" s="1"/>
  <c r="W451" i="1" s="1"/>
  <c r="H629" i="1"/>
  <c r="K590" i="1"/>
  <c r="AD592" i="1" s="1"/>
  <c r="K588" i="1"/>
  <c r="H608" i="1"/>
  <c r="K589" i="1"/>
  <c r="K284" i="1"/>
  <c r="AC284" i="1" s="1"/>
  <c r="K282" i="1"/>
  <c r="K280" i="1"/>
  <c r="K283" i="1"/>
  <c r="K281" i="1"/>
  <c r="H286" i="1"/>
  <c r="R302" i="1"/>
  <c r="R301" i="1"/>
  <c r="R305" i="1"/>
  <c r="AE305" i="1" s="1"/>
  <c r="R303" i="1"/>
  <c r="R304" i="1"/>
  <c r="R311" i="1"/>
  <c r="O321" i="1"/>
  <c r="R308" i="1"/>
  <c r="R312" i="1"/>
  <c r="R309" i="1"/>
  <c r="R310" i="1"/>
  <c r="AE310" i="1" s="1"/>
  <c r="O650" i="1"/>
  <c r="R631" i="1"/>
  <c r="R632" i="1"/>
  <c r="AF634" i="1" s="1"/>
  <c r="R630" i="1"/>
  <c r="O671" i="1"/>
  <c r="W469" i="1" l="1"/>
  <c r="W470" i="1" s="1"/>
  <c r="W471" i="1" s="1"/>
  <c r="W472" i="1" s="1"/>
  <c r="W455" i="1"/>
  <c r="W456" i="1" s="1"/>
  <c r="W457" i="1" s="1"/>
  <c r="W458" i="1" s="1"/>
  <c r="K611" i="1"/>
  <c r="K609" i="1"/>
  <c r="K610" i="1"/>
  <c r="K613" i="1"/>
  <c r="AD613" i="1" s="1"/>
  <c r="K612" i="1"/>
  <c r="K632" i="1"/>
  <c r="K634" i="1"/>
  <c r="AD634" i="1" s="1"/>
  <c r="K631" i="1"/>
  <c r="K630" i="1"/>
  <c r="K633" i="1"/>
  <c r="H650" i="1"/>
  <c r="H300" i="1"/>
  <c r="K289" i="1"/>
  <c r="K291" i="1"/>
  <c r="AC291" i="1" s="1"/>
  <c r="K287" i="1"/>
  <c r="K290" i="1"/>
  <c r="K288" i="1"/>
  <c r="R326" i="1"/>
  <c r="AE326" i="1" s="1"/>
  <c r="R324" i="1"/>
  <c r="R323" i="1"/>
  <c r="R325" i="1"/>
  <c r="O328" i="1"/>
  <c r="R322" i="1"/>
  <c r="O692" i="1"/>
  <c r="R672" i="1"/>
  <c r="R675" i="1"/>
  <c r="R676" i="1"/>
  <c r="AF676" i="1" s="1"/>
  <c r="R673" i="1"/>
  <c r="R674" i="1"/>
  <c r="R654" i="1"/>
  <c r="R651" i="1"/>
  <c r="R652" i="1"/>
  <c r="R655" i="1"/>
  <c r="AF655" i="1" s="1"/>
  <c r="R653" i="1"/>
  <c r="W490" i="1" l="1"/>
  <c r="W491" i="1" s="1"/>
  <c r="W492" i="1" s="1"/>
  <c r="W493" i="1" s="1"/>
  <c r="W476" i="1"/>
  <c r="W477" i="1" s="1"/>
  <c r="W478" i="1" s="1"/>
  <c r="W479" i="1" s="1"/>
  <c r="K651" i="1"/>
  <c r="H671" i="1"/>
  <c r="K654" i="1"/>
  <c r="K652" i="1"/>
  <c r="K655" i="1"/>
  <c r="AD655" i="1" s="1"/>
  <c r="K653" i="1"/>
  <c r="K303" i="1"/>
  <c r="K301" i="1"/>
  <c r="K304" i="1"/>
  <c r="K302" i="1"/>
  <c r="H307" i="1"/>
  <c r="K305" i="1"/>
  <c r="AC305" i="1" s="1"/>
  <c r="O349" i="1"/>
  <c r="R329" i="1"/>
  <c r="R330" i="1"/>
  <c r="O342" i="1"/>
  <c r="R331" i="1"/>
  <c r="AE333" i="1" s="1"/>
  <c r="R694" i="1"/>
  <c r="O713" i="1"/>
  <c r="R693" i="1"/>
  <c r="R697" i="1"/>
  <c r="AF697" i="1" s="1"/>
  <c r="R695" i="1"/>
  <c r="R696" i="1"/>
  <c r="W497" i="1" l="1"/>
  <c r="W498" i="1" s="1"/>
  <c r="W499" i="1" s="1"/>
  <c r="W500" i="1" s="1"/>
  <c r="W511" i="1"/>
  <c r="W512" i="1" s="1"/>
  <c r="W513" i="1" s="1"/>
  <c r="W514" i="1" s="1"/>
  <c r="H692" i="1"/>
  <c r="H713" i="1"/>
  <c r="K673" i="1"/>
  <c r="K672" i="1"/>
  <c r="K674" i="1"/>
  <c r="AD676" i="1" s="1"/>
  <c r="H328" i="1"/>
  <c r="K309" i="1"/>
  <c r="K308" i="1"/>
  <c r="AC310" i="1" s="1"/>
  <c r="H321" i="1"/>
  <c r="K310" i="1"/>
  <c r="R343" i="1"/>
  <c r="R344" i="1"/>
  <c r="R346" i="1"/>
  <c r="R345" i="1"/>
  <c r="R347" i="1"/>
  <c r="AE347" i="1" s="1"/>
  <c r="O363" i="1"/>
  <c r="R352" i="1"/>
  <c r="R350" i="1"/>
  <c r="R354" i="1"/>
  <c r="AE354" i="1" s="1"/>
  <c r="R351" i="1"/>
  <c r="R353" i="1"/>
  <c r="O734" i="1"/>
  <c r="R715" i="1"/>
  <c r="R716" i="1"/>
  <c r="AF718" i="1" s="1"/>
  <c r="R714" i="1"/>
  <c r="O755" i="1"/>
  <c r="W532" i="1" l="1"/>
  <c r="W533" i="1" s="1"/>
  <c r="W534" i="1" s="1"/>
  <c r="W535" i="1" s="1"/>
  <c r="W518" i="1"/>
  <c r="W519" i="1" s="1"/>
  <c r="W520" i="1" s="1"/>
  <c r="W521" i="1" s="1"/>
  <c r="K717" i="1"/>
  <c r="K716" i="1"/>
  <c r="K714" i="1"/>
  <c r="K715" i="1"/>
  <c r="K718" i="1"/>
  <c r="AD718" i="1" s="1"/>
  <c r="H734" i="1"/>
  <c r="K695" i="1"/>
  <c r="K696" i="1"/>
  <c r="K694" i="1"/>
  <c r="K697" i="1"/>
  <c r="AD697" i="1" s="1"/>
  <c r="K693" i="1"/>
  <c r="K322" i="1"/>
  <c r="K325" i="1"/>
  <c r="K326" i="1"/>
  <c r="AC326" i="1" s="1"/>
  <c r="K323" i="1"/>
  <c r="K324" i="1"/>
  <c r="K330" i="1"/>
  <c r="K331" i="1"/>
  <c r="H342" i="1"/>
  <c r="K329" i="1"/>
  <c r="K333" i="1"/>
  <c r="AC333" i="1" s="1"/>
  <c r="K332" i="1"/>
  <c r="R366" i="1"/>
  <c r="R364" i="1"/>
  <c r="R367" i="1"/>
  <c r="R365" i="1"/>
  <c r="O370" i="1"/>
  <c r="R368" i="1"/>
  <c r="AE368" i="1" s="1"/>
  <c r="R758" i="1"/>
  <c r="R756" i="1"/>
  <c r="R759" i="1"/>
  <c r="O776" i="1"/>
  <c r="R760" i="1"/>
  <c r="AF760" i="1" s="1"/>
  <c r="R757" i="1"/>
  <c r="R737" i="1"/>
  <c r="R736" i="1"/>
  <c r="R735" i="1"/>
  <c r="R738" i="1"/>
  <c r="R739" i="1"/>
  <c r="AF739" i="1" s="1"/>
  <c r="W539" i="1" l="1"/>
  <c r="W540" i="1" s="1"/>
  <c r="W541" i="1" s="1"/>
  <c r="W542" i="1" s="1"/>
  <c r="W553" i="1"/>
  <c r="W554" i="1" s="1"/>
  <c r="W555" i="1" s="1"/>
  <c r="W556" i="1" s="1"/>
  <c r="K736" i="1"/>
  <c r="K739" i="1"/>
  <c r="AD739" i="1" s="1"/>
  <c r="K735" i="1"/>
  <c r="K738" i="1"/>
  <c r="K737" i="1"/>
  <c r="H755" i="1"/>
  <c r="H349" i="1"/>
  <c r="K344" i="1"/>
  <c r="K347" i="1"/>
  <c r="AC347" i="1" s="1"/>
  <c r="K346" i="1"/>
  <c r="K345" i="1"/>
  <c r="K343" i="1"/>
  <c r="R371" i="1"/>
  <c r="R373" i="1"/>
  <c r="AE375" i="1" s="1"/>
  <c r="O391" i="1"/>
  <c r="O384" i="1"/>
  <c r="R372" i="1"/>
  <c r="R777" i="1"/>
  <c r="R781" i="1"/>
  <c r="AF781" i="1" s="1"/>
  <c r="R780" i="1"/>
  <c r="R778" i="1"/>
  <c r="O797" i="1"/>
  <c r="R779" i="1"/>
  <c r="W574" i="1" l="1"/>
  <c r="W575" i="1" s="1"/>
  <c r="W576" i="1" s="1"/>
  <c r="W577" i="1" s="1"/>
  <c r="W560" i="1"/>
  <c r="W561" i="1" s="1"/>
  <c r="W562" i="1" s="1"/>
  <c r="W563" i="1" s="1"/>
  <c r="H776" i="1"/>
  <c r="K757" i="1"/>
  <c r="K758" i="1"/>
  <c r="AD760" i="1" s="1"/>
  <c r="H797" i="1"/>
  <c r="K756" i="1"/>
  <c r="H363" i="1"/>
  <c r="K352" i="1"/>
  <c r="AC354" i="1" s="1"/>
  <c r="K350" i="1"/>
  <c r="K351" i="1"/>
  <c r="R388" i="1"/>
  <c r="R386" i="1"/>
  <c r="R389" i="1"/>
  <c r="AE389" i="1" s="1"/>
  <c r="R387" i="1"/>
  <c r="R385" i="1"/>
  <c r="R395" i="1"/>
  <c r="O405" i="1"/>
  <c r="R396" i="1"/>
  <c r="R394" i="1"/>
  <c r="AE394" i="1" s="1"/>
  <c r="R392" i="1"/>
  <c r="R393" i="1"/>
  <c r="O839" i="1"/>
  <c r="R800" i="1"/>
  <c r="AF802" i="1" s="1"/>
  <c r="O818" i="1"/>
  <c r="R799" i="1"/>
  <c r="R798" i="1"/>
  <c r="W581" i="1" l="1"/>
  <c r="W582" i="1" s="1"/>
  <c r="W583" i="1" s="1"/>
  <c r="W584" i="1" s="1"/>
  <c r="W595" i="1"/>
  <c r="W596" i="1" s="1"/>
  <c r="W597" i="1" s="1"/>
  <c r="W598" i="1" s="1"/>
  <c r="K798" i="1"/>
  <c r="K800" i="1"/>
  <c r="K801" i="1"/>
  <c r="H818" i="1"/>
  <c r="K802" i="1"/>
  <c r="AD802" i="1" s="1"/>
  <c r="K799" i="1"/>
  <c r="K780" i="1"/>
  <c r="K781" i="1"/>
  <c r="AD781" i="1" s="1"/>
  <c r="K778" i="1"/>
  <c r="K777" i="1"/>
  <c r="K779" i="1"/>
  <c r="K367" i="1"/>
  <c r="K365" i="1"/>
  <c r="K368" i="1"/>
  <c r="AC368" i="1" s="1"/>
  <c r="K366" i="1"/>
  <c r="K364" i="1"/>
  <c r="H370" i="1"/>
  <c r="R407" i="1"/>
  <c r="R410" i="1"/>
  <c r="AE410" i="1" s="1"/>
  <c r="O412" i="1"/>
  <c r="R408" i="1"/>
  <c r="R406" i="1"/>
  <c r="R409" i="1"/>
  <c r="R822" i="1"/>
  <c r="R819" i="1"/>
  <c r="R820" i="1"/>
  <c r="R823" i="1"/>
  <c r="AF823" i="1" s="1"/>
  <c r="R821" i="1"/>
  <c r="R844" i="1"/>
  <c r="AF844" i="1" s="1"/>
  <c r="R841" i="1"/>
  <c r="R843" i="1"/>
  <c r="R842" i="1"/>
  <c r="R840" i="1"/>
  <c r="O860" i="1"/>
  <c r="W602" i="1" l="1"/>
  <c r="W603" i="1" s="1"/>
  <c r="W604" i="1" s="1"/>
  <c r="W605" i="1" s="1"/>
  <c r="W616" i="1"/>
  <c r="W617" i="1" s="1"/>
  <c r="W618" i="1" s="1"/>
  <c r="W619" i="1" s="1"/>
  <c r="K821" i="1"/>
  <c r="H839" i="1"/>
  <c r="K819" i="1"/>
  <c r="K823" i="1"/>
  <c r="AD823" i="1" s="1"/>
  <c r="K820" i="1"/>
  <c r="K822" i="1"/>
  <c r="H384" i="1"/>
  <c r="K373" i="1"/>
  <c r="K374" i="1"/>
  <c r="K372" i="1"/>
  <c r="K371" i="1"/>
  <c r="K375" i="1"/>
  <c r="AC375" i="1" s="1"/>
  <c r="O433" i="1"/>
  <c r="R413" i="1"/>
  <c r="R414" i="1"/>
  <c r="O426" i="1"/>
  <c r="R415" i="1"/>
  <c r="AE417" i="1" s="1"/>
  <c r="O881" i="1"/>
  <c r="R861" i="1"/>
  <c r="R862" i="1"/>
  <c r="R865" i="1"/>
  <c r="AF865" i="1" s="1"/>
  <c r="R863" i="1"/>
  <c r="R864" i="1"/>
  <c r="W637" i="1" l="1"/>
  <c r="W638" i="1" s="1"/>
  <c r="W639" i="1" s="1"/>
  <c r="W640" i="1" s="1"/>
  <c r="W623" i="1"/>
  <c r="W624" i="1" s="1"/>
  <c r="W625" i="1" s="1"/>
  <c r="W626" i="1" s="1"/>
  <c r="H860" i="1"/>
  <c r="K841" i="1"/>
  <c r="K842" i="1"/>
  <c r="AD844" i="1" s="1"/>
  <c r="H881" i="1"/>
  <c r="K840" i="1"/>
  <c r="K389" i="1"/>
  <c r="AC389" i="1" s="1"/>
  <c r="K387" i="1"/>
  <c r="K386" i="1"/>
  <c r="K385" i="1"/>
  <c r="K388" i="1"/>
  <c r="H391" i="1"/>
  <c r="R427" i="1"/>
  <c r="R430" i="1"/>
  <c r="R428" i="1"/>
  <c r="R431" i="1"/>
  <c r="AE431" i="1" s="1"/>
  <c r="R429" i="1"/>
  <c r="R438" i="1"/>
  <c r="AE438" i="1" s="1"/>
  <c r="R434" i="1"/>
  <c r="R435" i="1"/>
  <c r="O447" i="1"/>
  <c r="R437" i="1"/>
  <c r="R436" i="1"/>
  <c r="R882" i="1"/>
  <c r="R883" i="1"/>
  <c r="R884" i="1"/>
  <c r="AF886" i="1" s="1"/>
  <c r="O902" i="1"/>
  <c r="O923" i="1"/>
  <c r="W644" i="1" l="1"/>
  <c r="W645" i="1" s="1"/>
  <c r="W646" i="1" s="1"/>
  <c r="W647" i="1" s="1"/>
  <c r="W658" i="1"/>
  <c r="W659" i="1" s="1"/>
  <c r="W660" i="1" s="1"/>
  <c r="W661" i="1" s="1"/>
  <c r="K884" i="1"/>
  <c r="K886" i="1"/>
  <c r="AD886" i="1" s="1"/>
  <c r="H902" i="1"/>
  <c r="K883" i="1"/>
  <c r="K885" i="1"/>
  <c r="K882" i="1"/>
  <c r="K865" i="1"/>
  <c r="AD865" i="1" s="1"/>
  <c r="K862" i="1"/>
  <c r="K861" i="1"/>
  <c r="K863" i="1"/>
  <c r="K864" i="1"/>
  <c r="H405" i="1"/>
  <c r="K394" i="1"/>
  <c r="AC394" i="1" s="1"/>
  <c r="K393" i="1"/>
  <c r="K392" i="1"/>
  <c r="H412" i="1"/>
  <c r="O454" i="1"/>
  <c r="R451" i="1"/>
  <c r="R449" i="1"/>
  <c r="R452" i="1"/>
  <c r="AE452" i="1" s="1"/>
  <c r="R450" i="1"/>
  <c r="R448" i="1"/>
  <c r="O944" i="1"/>
  <c r="R927" i="1"/>
  <c r="R926" i="1"/>
  <c r="R924" i="1"/>
  <c r="R925" i="1"/>
  <c r="R928" i="1"/>
  <c r="AF928" i="1" s="1"/>
  <c r="R905" i="1"/>
  <c r="R907" i="1"/>
  <c r="AF907" i="1" s="1"/>
  <c r="R904" i="1"/>
  <c r="R906" i="1"/>
  <c r="R903" i="1"/>
  <c r="W679" i="1" l="1"/>
  <c r="W680" i="1" s="1"/>
  <c r="W681" i="1" s="1"/>
  <c r="W682" i="1" s="1"/>
  <c r="W665" i="1"/>
  <c r="W666" i="1" s="1"/>
  <c r="W667" i="1" s="1"/>
  <c r="W668" i="1" s="1"/>
  <c r="K907" i="1"/>
  <c r="AD907" i="1" s="1"/>
  <c r="H923" i="1"/>
  <c r="K905" i="1"/>
  <c r="K903" i="1"/>
  <c r="K904" i="1"/>
  <c r="K906" i="1"/>
  <c r="K413" i="1"/>
  <c r="K417" i="1"/>
  <c r="AC417" i="1" s="1"/>
  <c r="K416" i="1"/>
  <c r="K414" i="1"/>
  <c r="K415" i="1"/>
  <c r="H426" i="1"/>
  <c r="K408" i="1"/>
  <c r="K409" i="1"/>
  <c r="K407" i="1"/>
  <c r="K410" i="1"/>
  <c r="AC410" i="1" s="1"/>
  <c r="K406" i="1"/>
  <c r="R456" i="1"/>
  <c r="O475" i="1"/>
  <c r="O468" i="1"/>
  <c r="R457" i="1"/>
  <c r="AE459" i="1" s="1"/>
  <c r="R455" i="1"/>
  <c r="R947" i="1"/>
  <c r="R946" i="1"/>
  <c r="R945" i="1"/>
  <c r="R949" i="1"/>
  <c r="AF949" i="1" s="1"/>
  <c r="R948" i="1"/>
  <c r="O965" i="1"/>
  <c r="W686" i="1" l="1"/>
  <c r="W687" i="1" s="1"/>
  <c r="W688" i="1" s="1"/>
  <c r="W689" i="1" s="1"/>
  <c r="W700" i="1"/>
  <c r="W701" i="1" s="1"/>
  <c r="W702" i="1" s="1"/>
  <c r="W703" i="1" s="1"/>
  <c r="H965" i="1"/>
  <c r="H944" i="1"/>
  <c r="K925" i="1"/>
  <c r="K926" i="1"/>
  <c r="AD928" i="1" s="1"/>
  <c r="K924" i="1"/>
  <c r="H433" i="1"/>
  <c r="K430" i="1"/>
  <c r="K431" i="1"/>
  <c r="AC431" i="1" s="1"/>
  <c r="K428" i="1"/>
  <c r="K429" i="1"/>
  <c r="K427" i="1"/>
  <c r="R471" i="1"/>
  <c r="R473" i="1"/>
  <c r="AE473" i="1" s="1"/>
  <c r="R469" i="1"/>
  <c r="R472" i="1"/>
  <c r="R470" i="1"/>
  <c r="R477" i="1"/>
  <c r="R480" i="1"/>
  <c r="R478" i="1"/>
  <c r="AE478" i="1" s="1"/>
  <c r="O489" i="1"/>
  <c r="R476" i="1"/>
  <c r="R479" i="1"/>
  <c r="R968" i="1"/>
  <c r="AF970" i="1" s="1"/>
  <c r="O986" i="1"/>
  <c r="R967" i="1"/>
  <c r="R966" i="1"/>
  <c r="O1007" i="1"/>
  <c r="W721" i="1" l="1"/>
  <c r="W722" i="1" s="1"/>
  <c r="W723" i="1" s="1"/>
  <c r="W724" i="1" s="1"/>
  <c r="W707" i="1"/>
  <c r="W708" i="1" s="1"/>
  <c r="W709" i="1" s="1"/>
  <c r="W710" i="1" s="1"/>
  <c r="K947" i="1"/>
  <c r="K949" i="1"/>
  <c r="AD949" i="1" s="1"/>
  <c r="K945" i="1"/>
  <c r="K948" i="1"/>
  <c r="K946" i="1"/>
  <c r="K968" i="1"/>
  <c r="K970" i="1"/>
  <c r="AD970" i="1" s="1"/>
  <c r="K967" i="1"/>
  <c r="H986" i="1"/>
  <c r="K969" i="1"/>
  <c r="K966" i="1"/>
  <c r="K435" i="1"/>
  <c r="H447" i="1"/>
  <c r="K436" i="1"/>
  <c r="AC438" i="1" s="1"/>
  <c r="K434" i="1"/>
  <c r="R494" i="1"/>
  <c r="AE494" i="1" s="1"/>
  <c r="R490" i="1"/>
  <c r="R493" i="1"/>
  <c r="R491" i="1"/>
  <c r="O496" i="1"/>
  <c r="R492" i="1"/>
  <c r="R989" i="1"/>
  <c r="R987" i="1"/>
  <c r="R990" i="1"/>
  <c r="R988" i="1"/>
  <c r="R991" i="1"/>
  <c r="AF991" i="1" s="1"/>
  <c r="R1010" i="1"/>
  <c r="O1028" i="1"/>
  <c r="R1012" i="1"/>
  <c r="AF1012" i="1" s="1"/>
  <c r="R1008" i="1"/>
  <c r="R1009" i="1"/>
  <c r="R1011" i="1"/>
  <c r="W742" i="1" l="1"/>
  <c r="W743" i="1" s="1"/>
  <c r="W744" i="1" s="1"/>
  <c r="W745" i="1" s="1"/>
  <c r="W728" i="1"/>
  <c r="W729" i="1" s="1"/>
  <c r="W730" i="1" s="1"/>
  <c r="W731" i="1" s="1"/>
  <c r="K988" i="1"/>
  <c r="K987" i="1"/>
  <c r="K990" i="1"/>
  <c r="K991" i="1"/>
  <c r="AD991" i="1" s="1"/>
  <c r="K989" i="1"/>
  <c r="H1007" i="1"/>
  <c r="K449" i="1"/>
  <c r="K451" i="1"/>
  <c r="K450" i="1"/>
  <c r="H454" i="1"/>
  <c r="K452" i="1"/>
  <c r="AC452" i="1" s="1"/>
  <c r="K448" i="1"/>
  <c r="R499" i="1"/>
  <c r="AE501" i="1" s="1"/>
  <c r="O517" i="1"/>
  <c r="O510" i="1"/>
  <c r="R497" i="1"/>
  <c r="R498" i="1"/>
  <c r="R1031" i="1"/>
  <c r="R1030" i="1"/>
  <c r="R1032" i="1"/>
  <c r="O1049" i="1"/>
  <c r="R1029" i="1"/>
  <c r="R1033" i="1"/>
  <c r="AF1033" i="1" s="1"/>
  <c r="W749" i="1" l="1"/>
  <c r="W750" i="1" s="1"/>
  <c r="W751" i="1" s="1"/>
  <c r="W752" i="1" s="1"/>
  <c r="W763" i="1"/>
  <c r="W764" i="1" s="1"/>
  <c r="W765" i="1" s="1"/>
  <c r="W766" i="1" s="1"/>
  <c r="H1028" i="1"/>
  <c r="K1009" i="1"/>
  <c r="H1049" i="1"/>
  <c r="K1008" i="1"/>
  <c r="K1010" i="1"/>
  <c r="AD1012" i="1" s="1"/>
  <c r="K458" i="1"/>
  <c r="K456" i="1"/>
  <c r="K455" i="1"/>
  <c r="H468" i="1"/>
  <c r="K457" i="1"/>
  <c r="K459" i="1"/>
  <c r="AC459" i="1" s="1"/>
  <c r="R511" i="1"/>
  <c r="R514" i="1"/>
  <c r="R513" i="1"/>
  <c r="R512" i="1"/>
  <c r="R515" i="1"/>
  <c r="AE515" i="1" s="1"/>
  <c r="R518" i="1"/>
  <c r="R519" i="1"/>
  <c r="R522" i="1"/>
  <c r="AE522" i="1" s="1"/>
  <c r="O531" i="1"/>
  <c r="R521" i="1"/>
  <c r="R520" i="1"/>
  <c r="O1070" i="1"/>
  <c r="R1050" i="1"/>
  <c r="R1052" i="1"/>
  <c r="AF1054" i="1" s="1"/>
  <c r="O1091" i="1"/>
  <c r="R1051" i="1"/>
  <c r="W784" i="1" l="1"/>
  <c r="W785" i="1" s="1"/>
  <c r="W786" i="1" s="1"/>
  <c r="W787" i="1" s="1"/>
  <c r="W770" i="1"/>
  <c r="W771" i="1" s="1"/>
  <c r="W772" i="1" s="1"/>
  <c r="W773" i="1" s="1"/>
  <c r="K1054" i="1"/>
  <c r="AD1054" i="1" s="1"/>
  <c r="K1051" i="1"/>
  <c r="K1050" i="1"/>
  <c r="H1070" i="1"/>
  <c r="K1052" i="1"/>
  <c r="K1053" i="1"/>
  <c r="K1031" i="1"/>
  <c r="K1030" i="1"/>
  <c r="K1032" i="1"/>
  <c r="K1029" i="1"/>
  <c r="K1033" i="1"/>
  <c r="AD1033" i="1" s="1"/>
  <c r="K472" i="1"/>
  <c r="K469" i="1"/>
  <c r="K470" i="1"/>
  <c r="H475" i="1"/>
  <c r="K471" i="1"/>
  <c r="K473" i="1"/>
  <c r="AC473" i="1" s="1"/>
  <c r="O538" i="1"/>
  <c r="R536" i="1"/>
  <c r="AE536" i="1" s="1"/>
  <c r="R535" i="1"/>
  <c r="R534" i="1"/>
  <c r="R532" i="1"/>
  <c r="R533" i="1"/>
  <c r="R1096" i="1"/>
  <c r="AF1096" i="1" s="1"/>
  <c r="O1112" i="1"/>
  <c r="R1093" i="1"/>
  <c r="R1095" i="1"/>
  <c r="R1092" i="1"/>
  <c r="R1094" i="1"/>
  <c r="R1073" i="1"/>
  <c r="R1072" i="1"/>
  <c r="R1075" i="1"/>
  <c r="AF1075" i="1" s="1"/>
  <c r="R1071" i="1"/>
  <c r="R1074" i="1"/>
  <c r="W791" i="1" l="1"/>
  <c r="W792" i="1" s="1"/>
  <c r="W793" i="1" s="1"/>
  <c r="W794" i="1" s="1"/>
  <c r="W805" i="1"/>
  <c r="W806" i="1" s="1"/>
  <c r="W807" i="1" s="1"/>
  <c r="W808" i="1" s="1"/>
  <c r="K1072" i="1"/>
  <c r="H1091" i="1"/>
  <c r="K1075" i="1"/>
  <c r="AD1075" i="1" s="1"/>
  <c r="K1073" i="1"/>
  <c r="K1074" i="1"/>
  <c r="K1071" i="1"/>
  <c r="K478" i="1"/>
  <c r="AC478" i="1" s="1"/>
  <c r="K477" i="1"/>
  <c r="H496" i="1"/>
  <c r="H489" i="1"/>
  <c r="K476" i="1"/>
  <c r="O552" i="1"/>
  <c r="R541" i="1"/>
  <c r="AE543" i="1" s="1"/>
  <c r="R540" i="1"/>
  <c r="R539" i="1"/>
  <c r="O559" i="1"/>
  <c r="R1116" i="1"/>
  <c r="R1117" i="1"/>
  <c r="AF1117" i="1" s="1"/>
  <c r="R1113" i="1"/>
  <c r="R1115" i="1"/>
  <c r="O1133" i="1"/>
  <c r="R1114" i="1"/>
  <c r="W826" i="1" l="1"/>
  <c r="W827" i="1" s="1"/>
  <c r="W828" i="1" s="1"/>
  <c r="W829" i="1" s="1"/>
  <c r="W812" i="1"/>
  <c r="W813" i="1" s="1"/>
  <c r="W814" i="1" s="1"/>
  <c r="W815" i="1" s="1"/>
  <c r="K1092" i="1"/>
  <c r="K1094" i="1"/>
  <c r="AD1096" i="1" s="1"/>
  <c r="H1112" i="1"/>
  <c r="K1093" i="1"/>
  <c r="H1133" i="1"/>
  <c r="K497" i="1"/>
  <c r="K498" i="1"/>
  <c r="K500" i="1"/>
  <c r="H510" i="1"/>
  <c r="K499" i="1"/>
  <c r="K501" i="1"/>
  <c r="AC501" i="1" s="1"/>
  <c r="K490" i="1"/>
  <c r="K492" i="1"/>
  <c r="K494" i="1"/>
  <c r="AC494" i="1" s="1"/>
  <c r="K491" i="1"/>
  <c r="K493" i="1"/>
  <c r="R564" i="1"/>
  <c r="AE564" i="1" s="1"/>
  <c r="R560" i="1"/>
  <c r="O573" i="1"/>
  <c r="R563" i="1"/>
  <c r="R562" i="1"/>
  <c r="R561" i="1"/>
  <c r="R556" i="1"/>
  <c r="R557" i="1"/>
  <c r="AE557" i="1" s="1"/>
  <c r="R553" i="1"/>
  <c r="R554" i="1"/>
  <c r="R555" i="1"/>
  <c r="O1154" i="1"/>
  <c r="R1136" i="1"/>
  <c r="AF1138" i="1" s="1"/>
  <c r="R1134" i="1"/>
  <c r="O1175" i="1"/>
  <c r="R1135" i="1"/>
  <c r="W833" i="1" l="1"/>
  <c r="W834" i="1" s="1"/>
  <c r="W835" i="1" s="1"/>
  <c r="W836" i="1" s="1"/>
  <c r="W847" i="1"/>
  <c r="W848" i="1" s="1"/>
  <c r="W849" i="1" s="1"/>
  <c r="W850" i="1" s="1"/>
  <c r="K1134" i="1"/>
  <c r="K1135" i="1"/>
  <c r="K1138" i="1"/>
  <c r="AD1138" i="1" s="1"/>
  <c r="K1137" i="1"/>
  <c r="K1136" i="1"/>
  <c r="H1154" i="1"/>
  <c r="K1117" i="1"/>
  <c r="AD1117" i="1" s="1"/>
  <c r="K1116" i="1"/>
  <c r="K1114" i="1"/>
  <c r="K1115" i="1"/>
  <c r="K1113" i="1"/>
  <c r="K514" i="1"/>
  <c r="H517" i="1"/>
  <c r="K513" i="1"/>
  <c r="K512" i="1"/>
  <c r="K515" i="1"/>
  <c r="AC515" i="1" s="1"/>
  <c r="K511" i="1"/>
  <c r="O580" i="1"/>
  <c r="R578" i="1"/>
  <c r="AE578" i="1" s="1"/>
  <c r="R577" i="1"/>
  <c r="R576" i="1"/>
  <c r="R575" i="1"/>
  <c r="R574" i="1"/>
  <c r="O1196" i="1"/>
  <c r="R1177" i="1"/>
  <c r="R1180" i="1"/>
  <c r="AF1180" i="1" s="1"/>
  <c r="R1178" i="1"/>
  <c r="R1176" i="1"/>
  <c r="R1179" i="1"/>
  <c r="R1159" i="1"/>
  <c r="AF1159" i="1" s="1"/>
  <c r="R1155" i="1"/>
  <c r="R1157" i="1"/>
  <c r="R1156" i="1"/>
  <c r="R1158" i="1"/>
  <c r="W868" i="1" l="1"/>
  <c r="W869" i="1" s="1"/>
  <c r="W870" i="1" s="1"/>
  <c r="W871" i="1" s="1"/>
  <c r="W854" i="1"/>
  <c r="W855" i="1" s="1"/>
  <c r="W856" i="1" s="1"/>
  <c r="W857" i="1" s="1"/>
  <c r="K1156" i="1"/>
  <c r="K1158" i="1"/>
  <c r="H1175" i="1"/>
  <c r="K1159" i="1"/>
  <c r="AD1159" i="1" s="1"/>
  <c r="K1157" i="1"/>
  <c r="K1155" i="1"/>
  <c r="H531" i="1"/>
  <c r="K518" i="1"/>
  <c r="K520" i="1"/>
  <c r="AC522" i="1" s="1"/>
  <c r="K519" i="1"/>
  <c r="R582" i="1"/>
  <c r="O601" i="1"/>
  <c r="O594" i="1"/>
  <c r="R581" i="1"/>
  <c r="R583" i="1"/>
  <c r="AE585" i="1" s="1"/>
  <c r="R1198" i="1"/>
  <c r="R1197" i="1"/>
  <c r="O1217" i="1"/>
  <c r="R1200" i="1"/>
  <c r="R1201" i="1"/>
  <c r="AF1201" i="1" s="1"/>
  <c r="R1199" i="1"/>
  <c r="W875" i="1" l="1"/>
  <c r="W876" i="1" s="1"/>
  <c r="W877" i="1" s="1"/>
  <c r="W878" i="1" s="1"/>
  <c r="W889" i="1"/>
  <c r="W890" i="1" s="1"/>
  <c r="W891" i="1" s="1"/>
  <c r="W892" i="1" s="1"/>
  <c r="H1217" i="1"/>
  <c r="H1196" i="1"/>
  <c r="K1177" i="1"/>
  <c r="K1178" i="1"/>
  <c r="AD1180" i="1" s="1"/>
  <c r="K1176" i="1"/>
  <c r="K533" i="1"/>
  <c r="K536" i="1"/>
  <c r="AC536" i="1" s="1"/>
  <c r="H538" i="1"/>
  <c r="K534" i="1"/>
  <c r="K535" i="1"/>
  <c r="K532" i="1"/>
  <c r="R604" i="1"/>
  <c r="R606" i="1"/>
  <c r="AE606" i="1" s="1"/>
  <c r="R605" i="1"/>
  <c r="R602" i="1"/>
  <c r="O615" i="1"/>
  <c r="R603" i="1"/>
  <c r="R599" i="1"/>
  <c r="AE599" i="1" s="1"/>
  <c r="R597" i="1"/>
  <c r="R596" i="1"/>
  <c r="R598" i="1"/>
  <c r="R595" i="1"/>
  <c r="R1219" i="1"/>
  <c r="R1220" i="1"/>
  <c r="AF1222" i="1" s="1"/>
  <c r="O1238" i="1"/>
  <c r="R1218" i="1"/>
  <c r="O1259" i="1"/>
  <c r="W910" i="1" l="1"/>
  <c r="W911" i="1" s="1"/>
  <c r="W912" i="1" s="1"/>
  <c r="W913" i="1" s="1"/>
  <c r="W896" i="1"/>
  <c r="W897" i="1" s="1"/>
  <c r="W898" i="1" s="1"/>
  <c r="W899" i="1" s="1"/>
  <c r="K1200" i="1"/>
  <c r="K1201" i="1"/>
  <c r="AD1201" i="1" s="1"/>
  <c r="K1199" i="1"/>
  <c r="K1198" i="1"/>
  <c r="K1197" i="1"/>
  <c r="K1221" i="1"/>
  <c r="K1220" i="1"/>
  <c r="K1218" i="1"/>
  <c r="K1222" i="1"/>
  <c r="AD1222" i="1" s="1"/>
  <c r="K1219" i="1"/>
  <c r="H1238" i="1"/>
  <c r="H552" i="1"/>
  <c r="K542" i="1"/>
  <c r="K540" i="1"/>
  <c r="K541" i="1"/>
  <c r="K539" i="1"/>
  <c r="K543" i="1"/>
  <c r="AC543" i="1" s="1"/>
  <c r="R617" i="1"/>
  <c r="R619" i="1"/>
  <c r="O622" i="1"/>
  <c r="R620" i="1"/>
  <c r="AE620" i="1" s="1"/>
  <c r="R618" i="1"/>
  <c r="R616" i="1"/>
  <c r="R1263" i="1"/>
  <c r="R1264" i="1"/>
  <c r="AF1264" i="1" s="1"/>
  <c r="R1262" i="1"/>
  <c r="O1280" i="1"/>
  <c r="R1261" i="1"/>
  <c r="R1260" i="1"/>
  <c r="R1240" i="1"/>
  <c r="R1241" i="1"/>
  <c r="R1242" i="1"/>
  <c r="R1243" i="1"/>
  <c r="AF1243" i="1" s="1"/>
  <c r="R1239" i="1"/>
  <c r="W917" i="1" l="1"/>
  <c r="W918" i="1" s="1"/>
  <c r="W919" i="1" s="1"/>
  <c r="W920" i="1" s="1"/>
  <c r="W931" i="1"/>
  <c r="W932" i="1" s="1"/>
  <c r="W933" i="1" s="1"/>
  <c r="W934" i="1" s="1"/>
  <c r="K1243" i="1"/>
  <c r="AD1243" i="1" s="1"/>
  <c r="K1241" i="1"/>
  <c r="K1240" i="1"/>
  <c r="K1239" i="1"/>
  <c r="H1259" i="1"/>
  <c r="K1242" i="1"/>
  <c r="K557" i="1"/>
  <c r="AC557" i="1" s="1"/>
  <c r="K554" i="1"/>
  <c r="K555" i="1"/>
  <c r="K556" i="1"/>
  <c r="K553" i="1"/>
  <c r="H559" i="1"/>
  <c r="O643" i="1"/>
  <c r="R624" i="1"/>
  <c r="R625" i="1"/>
  <c r="AE627" i="1" s="1"/>
  <c r="O636" i="1"/>
  <c r="R623" i="1"/>
  <c r="R1285" i="1"/>
  <c r="AF1285" i="1" s="1"/>
  <c r="R1283" i="1"/>
  <c r="O1301" i="1"/>
  <c r="R1281" i="1"/>
  <c r="R1284" i="1"/>
  <c r="R1282" i="1"/>
  <c r="W938" i="1" l="1"/>
  <c r="W939" i="1" s="1"/>
  <c r="W940" i="1" s="1"/>
  <c r="W941" i="1" s="1"/>
  <c r="W952" i="1"/>
  <c r="W953" i="1" s="1"/>
  <c r="W954" i="1" s="1"/>
  <c r="W955" i="1" s="1"/>
  <c r="H1301" i="1"/>
  <c r="H1280" i="1"/>
  <c r="K1261" i="1"/>
  <c r="K1260" i="1"/>
  <c r="K1262" i="1"/>
  <c r="AD1264" i="1" s="1"/>
  <c r="H580" i="1"/>
  <c r="H573" i="1"/>
  <c r="K560" i="1"/>
  <c r="K561" i="1"/>
  <c r="K562" i="1"/>
  <c r="AC564" i="1" s="1"/>
  <c r="R640" i="1"/>
  <c r="R641" i="1"/>
  <c r="AE641" i="1" s="1"/>
  <c r="R637" i="1"/>
  <c r="R639" i="1"/>
  <c r="R638" i="1"/>
  <c r="R647" i="1"/>
  <c r="R646" i="1"/>
  <c r="AE646" i="1" s="1"/>
  <c r="O657" i="1"/>
  <c r="R644" i="1"/>
  <c r="R648" i="1"/>
  <c r="R645" i="1"/>
  <c r="R1303" i="1"/>
  <c r="R1302" i="1"/>
  <c r="O1322" i="1"/>
  <c r="R1304" i="1"/>
  <c r="AF1306" i="1" s="1"/>
  <c r="O1343" i="1"/>
  <c r="W959" i="1" l="1"/>
  <c r="W960" i="1" s="1"/>
  <c r="W961" i="1" s="1"/>
  <c r="W962" i="1" s="1"/>
  <c r="W973" i="1"/>
  <c r="W974" i="1" s="1"/>
  <c r="W975" i="1" s="1"/>
  <c r="W976" i="1" s="1"/>
  <c r="K1283" i="1"/>
  <c r="K1282" i="1"/>
  <c r="K1281" i="1"/>
  <c r="K1284" i="1"/>
  <c r="K1285" i="1"/>
  <c r="AD1285" i="1" s="1"/>
  <c r="K1305" i="1"/>
  <c r="H1322" i="1"/>
  <c r="K1303" i="1"/>
  <c r="K1306" i="1"/>
  <c r="AD1306" i="1" s="1"/>
  <c r="K1302" i="1"/>
  <c r="K1304" i="1"/>
  <c r="K574" i="1"/>
  <c r="K576" i="1"/>
  <c r="K575" i="1"/>
  <c r="K577" i="1"/>
  <c r="K578" i="1"/>
  <c r="AC578" i="1" s="1"/>
  <c r="K582" i="1"/>
  <c r="H594" i="1"/>
  <c r="K585" i="1"/>
  <c r="AC585" i="1" s="1"/>
  <c r="K581" i="1"/>
  <c r="K583" i="1"/>
  <c r="K584" i="1"/>
  <c r="R661" i="1"/>
  <c r="O664" i="1"/>
  <c r="R660" i="1"/>
  <c r="R659" i="1"/>
  <c r="R662" i="1"/>
  <c r="AE662" i="1" s="1"/>
  <c r="R658" i="1"/>
  <c r="O1364" i="1"/>
  <c r="R1345" i="1"/>
  <c r="R1348" i="1"/>
  <c r="AF1348" i="1" s="1"/>
  <c r="R1347" i="1"/>
  <c r="R1346" i="1"/>
  <c r="R1344" i="1"/>
  <c r="R1327" i="1"/>
  <c r="AF1327" i="1" s="1"/>
  <c r="R1324" i="1"/>
  <c r="R1325" i="1"/>
  <c r="R1323" i="1"/>
  <c r="R1326" i="1"/>
  <c r="W980" i="1" l="1"/>
  <c r="W981" i="1" s="1"/>
  <c r="W982" i="1" s="1"/>
  <c r="W983" i="1" s="1"/>
  <c r="W994" i="1"/>
  <c r="W995" i="1" s="1"/>
  <c r="W996" i="1" s="1"/>
  <c r="W997" i="1" s="1"/>
  <c r="K1327" i="1"/>
  <c r="AD1327" i="1" s="1"/>
  <c r="H1343" i="1"/>
  <c r="K1325" i="1"/>
  <c r="K1323" i="1"/>
  <c r="K1324" i="1"/>
  <c r="K1326" i="1"/>
  <c r="K598" i="1"/>
  <c r="K595" i="1"/>
  <c r="H601" i="1"/>
  <c r="K597" i="1"/>
  <c r="K599" i="1"/>
  <c r="AC599" i="1" s="1"/>
  <c r="K596" i="1"/>
  <c r="O685" i="1"/>
  <c r="O678" i="1"/>
  <c r="R667" i="1"/>
  <c r="AE669" i="1" s="1"/>
  <c r="R665" i="1"/>
  <c r="R666" i="1"/>
  <c r="R1369" i="1"/>
  <c r="AF1369" i="1" s="1"/>
  <c r="R1368" i="1"/>
  <c r="O1385" i="1"/>
  <c r="R1366" i="1"/>
  <c r="R1367" i="1"/>
  <c r="R1365" i="1"/>
  <c r="W1015" i="1" l="1"/>
  <c r="W1016" i="1" s="1"/>
  <c r="W1017" i="1" s="1"/>
  <c r="W1018" i="1" s="1"/>
  <c r="W1001" i="1"/>
  <c r="W1002" i="1" s="1"/>
  <c r="W1003" i="1" s="1"/>
  <c r="W1004" i="1" s="1"/>
  <c r="K1344" i="1"/>
  <c r="H1385" i="1"/>
  <c r="H1406" i="1" s="1"/>
  <c r="K1346" i="1"/>
  <c r="AD1348" i="1" s="1"/>
  <c r="H1364" i="1"/>
  <c r="K1345" i="1"/>
  <c r="K604" i="1"/>
  <c r="AC606" i="1" s="1"/>
  <c r="K603" i="1"/>
  <c r="K602" i="1"/>
  <c r="H615" i="1"/>
  <c r="R683" i="1"/>
  <c r="AE683" i="1" s="1"/>
  <c r="R679" i="1"/>
  <c r="R681" i="1"/>
  <c r="R682" i="1"/>
  <c r="R680" i="1"/>
  <c r="R690" i="1"/>
  <c r="AE690" i="1" s="1"/>
  <c r="R689" i="1"/>
  <c r="O699" i="1"/>
  <c r="R687" i="1"/>
  <c r="R688" i="1"/>
  <c r="R686" i="1"/>
  <c r="R1388" i="1"/>
  <c r="AF1390" i="1" s="1"/>
  <c r="R1387" i="1"/>
  <c r="R1386" i="1"/>
  <c r="H1427" i="1" l="1"/>
  <c r="K1411" i="1"/>
  <c r="K1409" i="1"/>
  <c r="K1408" i="1"/>
  <c r="K1410" i="1"/>
  <c r="K1407" i="1"/>
  <c r="W1022" i="1"/>
  <c r="W1023" i="1" s="1"/>
  <c r="W1024" i="1" s="1"/>
  <c r="W1025" i="1" s="1"/>
  <c r="W1036" i="1"/>
  <c r="W1037" i="1" s="1"/>
  <c r="W1038" i="1" s="1"/>
  <c r="W1039" i="1" s="1"/>
  <c r="K1367" i="1"/>
  <c r="K1366" i="1"/>
  <c r="K1368" i="1"/>
  <c r="K1365" i="1"/>
  <c r="K1369" i="1"/>
  <c r="AD1369" i="1" s="1"/>
  <c r="K1390" i="1"/>
  <c r="AD1390" i="1" s="1"/>
  <c r="K1387" i="1"/>
  <c r="K1388" i="1"/>
  <c r="K1386" i="1"/>
  <c r="K1389" i="1"/>
  <c r="K617" i="1"/>
  <c r="K620" i="1"/>
  <c r="AC620" i="1" s="1"/>
  <c r="K619" i="1"/>
  <c r="K616" i="1"/>
  <c r="H622" i="1"/>
  <c r="K618" i="1"/>
  <c r="O706" i="1"/>
  <c r="R701" i="1"/>
  <c r="R704" i="1"/>
  <c r="AE704" i="1" s="1"/>
  <c r="R702" i="1"/>
  <c r="R700" i="1"/>
  <c r="R703" i="1"/>
  <c r="K1430" i="1" l="1"/>
  <c r="K1428" i="1"/>
  <c r="H1469" i="1"/>
  <c r="H1448" i="1"/>
  <c r="K1429" i="1"/>
  <c r="W1057" i="1"/>
  <c r="W1058" i="1" s="1"/>
  <c r="W1059" i="1" s="1"/>
  <c r="W1060" i="1" s="1"/>
  <c r="W1043" i="1"/>
  <c r="W1044" i="1" s="1"/>
  <c r="W1045" i="1" s="1"/>
  <c r="W1046" i="1" s="1"/>
  <c r="K626" i="1"/>
  <c r="K624" i="1"/>
  <c r="H636" i="1"/>
  <c r="K627" i="1"/>
  <c r="AC627" i="1" s="1"/>
  <c r="K623" i="1"/>
  <c r="K625" i="1"/>
  <c r="R708" i="1"/>
  <c r="R709" i="1"/>
  <c r="AE711" i="1" s="1"/>
  <c r="R707" i="1"/>
  <c r="O720" i="1"/>
  <c r="O727" i="1"/>
  <c r="K1449" i="1" l="1"/>
  <c r="K1452" i="1"/>
  <c r="K1450" i="1"/>
  <c r="K1453" i="1"/>
  <c r="K1451" i="1"/>
  <c r="H1490" i="1"/>
  <c r="K1473" i="1"/>
  <c r="K1474" i="1"/>
  <c r="K1471" i="1"/>
  <c r="K1472" i="1"/>
  <c r="K1470" i="1"/>
  <c r="W1064" i="1"/>
  <c r="W1065" i="1" s="1"/>
  <c r="W1066" i="1" s="1"/>
  <c r="W1067" i="1" s="1"/>
  <c r="W1078" i="1"/>
  <c r="W1079" i="1" s="1"/>
  <c r="W1080" i="1" s="1"/>
  <c r="W1081" i="1" s="1"/>
  <c r="K638" i="1"/>
  <c r="K641" i="1"/>
  <c r="AC641" i="1" s="1"/>
  <c r="K637" i="1"/>
  <c r="K640" i="1"/>
  <c r="K639" i="1"/>
  <c r="H643" i="1"/>
  <c r="R725" i="1"/>
  <c r="AE725" i="1" s="1"/>
  <c r="R721" i="1"/>
  <c r="R724" i="1"/>
  <c r="R723" i="1"/>
  <c r="R722" i="1"/>
  <c r="R728" i="1"/>
  <c r="R729" i="1"/>
  <c r="R732" i="1"/>
  <c r="O741" i="1"/>
  <c r="R731" i="1"/>
  <c r="R730" i="1"/>
  <c r="AE730" i="1" s="1"/>
  <c r="K1494" i="1" l="1"/>
  <c r="K1493" i="1"/>
  <c r="K1495" i="1"/>
  <c r="K1492" i="1"/>
  <c r="K1491" i="1"/>
  <c r="H1511" i="1"/>
  <c r="W1099" i="1"/>
  <c r="W1100" i="1" s="1"/>
  <c r="W1101" i="1" s="1"/>
  <c r="W1102" i="1" s="1"/>
  <c r="W1085" i="1"/>
  <c r="W1086" i="1" s="1"/>
  <c r="W1087" i="1" s="1"/>
  <c r="W1088" i="1" s="1"/>
  <c r="K646" i="1"/>
  <c r="K644" i="1"/>
  <c r="AC646" i="1" s="1"/>
  <c r="K645" i="1"/>
  <c r="H664" i="1"/>
  <c r="H657" i="1"/>
  <c r="R743" i="1"/>
  <c r="R746" i="1"/>
  <c r="AE746" i="1" s="1"/>
  <c r="R744" i="1"/>
  <c r="R742" i="1"/>
  <c r="O748" i="1"/>
  <c r="R745" i="1"/>
  <c r="K1512" i="1" l="1"/>
  <c r="K1514" i="1"/>
  <c r="H1553" i="1"/>
  <c r="H1532" i="1"/>
  <c r="K1513" i="1"/>
  <c r="W1106" i="1"/>
  <c r="W1107" i="1" s="1"/>
  <c r="W1108" i="1" s="1"/>
  <c r="W1109" i="1" s="1"/>
  <c r="W1120" i="1"/>
  <c r="W1121" i="1" s="1"/>
  <c r="W1122" i="1" s="1"/>
  <c r="W1123" i="1" s="1"/>
  <c r="K660" i="1"/>
  <c r="K658" i="1"/>
  <c r="K659" i="1"/>
  <c r="K661" i="1"/>
  <c r="K662" i="1"/>
  <c r="AC662" i="1" s="1"/>
  <c r="K665" i="1"/>
  <c r="H678" i="1"/>
  <c r="K667" i="1"/>
  <c r="K668" i="1"/>
  <c r="K666" i="1"/>
  <c r="K669" i="1"/>
  <c r="AC669" i="1" s="1"/>
  <c r="O769" i="1"/>
  <c r="R749" i="1"/>
  <c r="R750" i="1"/>
  <c r="O762" i="1"/>
  <c r="R751" i="1"/>
  <c r="AE753" i="1" s="1"/>
  <c r="K1533" i="1" l="1"/>
  <c r="K1537" i="1"/>
  <c r="K1536" i="1"/>
  <c r="K1535" i="1"/>
  <c r="K1534" i="1"/>
  <c r="H1574" i="1"/>
  <c r="K1558" i="1"/>
  <c r="K1555" i="1"/>
  <c r="K1556" i="1"/>
  <c r="K1554" i="1"/>
  <c r="K1557" i="1"/>
  <c r="W1127" i="1"/>
  <c r="W1128" i="1" s="1"/>
  <c r="W1129" i="1" s="1"/>
  <c r="W1130" i="1" s="1"/>
  <c r="W1141" i="1"/>
  <c r="W1142" i="1" s="1"/>
  <c r="W1143" i="1" s="1"/>
  <c r="W1144" i="1" s="1"/>
  <c r="H685" i="1"/>
  <c r="K683" i="1"/>
  <c r="AC683" i="1" s="1"/>
  <c r="K681" i="1"/>
  <c r="K679" i="1"/>
  <c r="K682" i="1"/>
  <c r="K680" i="1"/>
  <c r="R763" i="1"/>
  <c r="R767" i="1"/>
  <c r="AE767" i="1" s="1"/>
  <c r="R765" i="1"/>
  <c r="R764" i="1"/>
  <c r="R766" i="1"/>
  <c r="R773" i="1"/>
  <c r="R774" i="1"/>
  <c r="AE774" i="1" s="1"/>
  <c r="R772" i="1"/>
  <c r="R770" i="1"/>
  <c r="R771" i="1"/>
  <c r="O783" i="1"/>
  <c r="H1595" i="1" l="1"/>
  <c r="K1576" i="1"/>
  <c r="K1575" i="1"/>
  <c r="K1579" i="1"/>
  <c r="K1577" i="1"/>
  <c r="K1578" i="1"/>
  <c r="W1148" i="1"/>
  <c r="W1149" i="1" s="1"/>
  <c r="W1150" i="1" s="1"/>
  <c r="W1151" i="1" s="1"/>
  <c r="W1162" i="1"/>
  <c r="W1163" i="1" s="1"/>
  <c r="W1164" i="1" s="1"/>
  <c r="W1165" i="1" s="1"/>
  <c r="K687" i="1"/>
  <c r="H699" i="1"/>
  <c r="K686" i="1"/>
  <c r="K688" i="1"/>
  <c r="AC690" i="1" s="1"/>
  <c r="R788" i="1"/>
  <c r="AE788" i="1" s="1"/>
  <c r="R786" i="1"/>
  <c r="R784" i="1"/>
  <c r="O790" i="1"/>
  <c r="R787" i="1"/>
  <c r="R785" i="1"/>
  <c r="K1596" i="1" l="1"/>
  <c r="H1637" i="1"/>
  <c r="K1598" i="1"/>
  <c r="H1616" i="1"/>
  <c r="K1597" i="1"/>
  <c r="W1169" i="1"/>
  <c r="W1170" i="1" s="1"/>
  <c r="W1171" i="1" s="1"/>
  <c r="W1172" i="1" s="1"/>
  <c r="W1183" i="1"/>
  <c r="W1184" i="1" s="1"/>
  <c r="W1185" i="1" s="1"/>
  <c r="W1186" i="1" s="1"/>
  <c r="K703" i="1"/>
  <c r="K702" i="1"/>
  <c r="K704" i="1"/>
  <c r="AC704" i="1" s="1"/>
  <c r="K701" i="1"/>
  <c r="H706" i="1"/>
  <c r="K700" i="1"/>
  <c r="R792" i="1"/>
  <c r="O804" i="1"/>
  <c r="R793" i="1"/>
  <c r="AE795" i="1" s="1"/>
  <c r="R791" i="1"/>
  <c r="O811" i="1"/>
  <c r="H1658" i="1" l="1"/>
  <c r="K1641" i="1"/>
  <c r="K1639" i="1"/>
  <c r="K1642" i="1"/>
  <c r="K1640" i="1"/>
  <c r="K1638" i="1"/>
  <c r="K1619" i="1"/>
  <c r="K1617" i="1"/>
  <c r="K1620" i="1"/>
  <c r="K1621" i="1"/>
  <c r="K1618" i="1"/>
  <c r="W1204" i="1"/>
  <c r="W1205" i="1" s="1"/>
  <c r="W1206" i="1" s="1"/>
  <c r="W1207" i="1" s="1"/>
  <c r="W1190" i="1"/>
  <c r="W1191" i="1" s="1"/>
  <c r="W1192" i="1" s="1"/>
  <c r="W1193" i="1" s="1"/>
  <c r="K707" i="1"/>
  <c r="K710" i="1"/>
  <c r="K708" i="1"/>
  <c r="K709" i="1"/>
  <c r="K711" i="1"/>
  <c r="AC711" i="1" s="1"/>
  <c r="H720" i="1"/>
  <c r="O825" i="1"/>
  <c r="R815" i="1"/>
  <c r="R816" i="1"/>
  <c r="R814" i="1"/>
  <c r="AE814" i="1" s="1"/>
  <c r="R812" i="1"/>
  <c r="R813" i="1"/>
  <c r="R806" i="1"/>
  <c r="R805" i="1"/>
  <c r="R807" i="1"/>
  <c r="R808" i="1"/>
  <c r="R809" i="1"/>
  <c r="AE809" i="1" s="1"/>
  <c r="K1659" i="1" l="1"/>
  <c r="K1661" i="1"/>
  <c r="H1679" i="1"/>
  <c r="K1663" i="1"/>
  <c r="K1660" i="1"/>
  <c r="K1662" i="1"/>
  <c r="W1211" i="1"/>
  <c r="W1212" i="1" s="1"/>
  <c r="W1213" i="1" s="1"/>
  <c r="W1214" i="1" s="1"/>
  <c r="W1225" i="1"/>
  <c r="W1226" i="1" s="1"/>
  <c r="W1227" i="1" s="1"/>
  <c r="W1228" i="1" s="1"/>
  <c r="K724" i="1"/>
  <c r="K721" i="1"/>
  <c r="K725" i="1"/>
  <c r="AC725" i="1" s="1"/>
  <c r="K722" i="1"/>
  <c r="K723" i="1"/>
  <c r="H727" i="1"/>
  <c r="R829" i="1"/>
  <c r="R827" i="1"/>
  <c r="R830" i="1"/>
  <c r="AE830" i="1" s="1"/>
  <c r="R828" i="1"/>
  <c r="R826" i="1"/>
  <c r="O832" i="1"/>
  <c r="K1681" i="1" l="1"/>
  <c r="H1700" i="1"/>
  <c r="K1682" i="1"/>
  <c r="K1680" i="1"/>
  <c r="H1721" i="1"/>
  <c r="W1232" i="1"/>
  <c r="W1233" i="1" s="1"/>
  <c r="W1234" i="1" s="1"/>
  <c r="W1235" i="1" s="1"/>
  <c r="W1246" i="1"/>
  <c r="W1247" i="1" s="1"/>
  <c r="W1248" i="1" s="1"/>
  <c r="W1249" i="1" s="1"/>
  <c r="H748" i="1"/>
  <c r="H741" i="1"/>
  <c r="K730" i="1"/>
  <c r="K729" i="1"/>
  <c r="K728" i="1"/>
  <c r="AC730" i="1" s="1"/>
  <c r="R833" i="1"/>
  <c r="R834" i="1"/>
  <c r="O846" i="1"/>
  <c r="R835" i="1"/>
  <c r="AE837" i="1" s="1"/>
  <c r="O853" i="1"/>
  <c r="H1742" i="1" l="1"/>
  <c r="K1722" i="1"/>
  <c r="K1724" i="1"/>
  <c r="K1725" i="1"/>
  <c r="K1723" i="1"/>
  <c r="K1726" i="1"/>
  <c r="K1701" i="1"/>
  <c r="K1703" i="1"/>
  <c r="K1704" i="1"/>
  <c r="K1702" i="1"/>
  <c r="K1705" i="1"/>
  <c r="W1253" i="1"/>
  <c r="W1254" i="1" s="1"/>
  <c r="W1255" i="1" s="1"/>
  <c r="W1256" i="1" s="1"/>
  <c r="W1267" i="1"/>
  <c r="W1268" i="1" s="1"/>
  <c r="W1269" i="1" s="1"/>
  <c r="W1270" i="1" s="1"/>
  <c r="K745" i="1"/>
  <c r="K742" i="1"/>
  <c r="K744" i="1"/>
  <c r="K746" i="1"/>
  <c r="AC746" i="1" s="1"/>
  <c r="K743" i="1"/>
  <c r="K750" i="1"/>
  <c r="H762" i="1"/>
  <c r="K753" i="1"/>
  <c r="AC753" i="1" s="1"/>
  <c r="K751" i="1"/>
  <c r="K752" i="1"/>
  <c r="K749" i="1"/>
  <c r="R858" i="1"/>
  <c r="AE858" i="1" s="1"/>
  <c r="O867" i="1"/>
  <c r="R857" i="1"/>
  <c r="R856" i="1"/>
  <c r="R854" i="1"/>
  <c r="R855" i="1"/>
  <c r="R850" i="1"/>
  <c r="R851" i="1"/>
  <c r="AE851" i="1" s="1"/>
  <c r="R847" i="1"/>
  <c r="R849" i="1"/>
  <c r="R848" i="1"/>
  <c r="H1763" i="1" l="1"/>
  <c r="K1744" i="1"/>
  <c r="K1743" i="1"/>
  <c r="K1747" i="1"/>
  <c r="K1745" i="1"/>
  <c r="K1746" i="1"/>
  <c r="W1288" i="1"/>
  <c r="W1289" i="1" s="1"/>
  <c r="W1290" i="1" s="1"/>
  <c r="W1291" i="1" s="1"/>
  <c r="W1274" i="1"/>
  <c r="W1275" i="1" s="1"/>
  <c r="W1276" i="1" s="1"/>
  <c r="W1277" i="1" s="1"/>
  <c r="K766" i="1"/>
  <c r="K765" i="1"/>
  <c r="K763" i="1"/>
  <c r="K764" i="1"/>
  <c r="H769" i="1"/>
  <c r="K767" i="1"/>
  <c r="AC767" i="1" s="1"/>
  <c r="R871" i="1"/>
  <c r="R868" i="1"/>
  <c r="R869" i="1"/>
  <c r="O874" i="1"/>
  <c r="R872" i="1"/>
  <c r="AE872" i="1" s="1"/>
  <c r="R870" i="1"/>
  <c r="H1805" i="1" l="1"/>
  <c r="H1784" i="1"/>
  <c r="K1764" i="1"/>
  <c r="K1765" i="1"/>
  <c r="K1766" i="1"/>
  <c r="W1309" i="1"/>
  <c r="W1310" i="1" s="1"/>
  <c r="W1311" i="1" s="1"/>
  <c r="W1312" i="1" s="1"/>
  <c r="W1295" i="1"/>
  <c r="W1296" i="1" s="1"/>
  <c r="W1297" i="1" s="1"/>
  <c r="W1298" i="1" s="1"/>
  <c r="K772" i="1"/>
  <c r="AC774" i="1" s="1"/>
  <c r="K771" i="1"/>
  <c r="K770" i="1"/>
  <c r="H783" i="1"/>
  <c r="R875" i="1"/>
  <c r="O895" i="1"/>
  <c r="O888" i="1"/>
  <c r="R877" i="1"/>
  <c r="AE879" i="1" s="1"/>
  <c r="R876" i="1"/>
  <c r="K1786" i="1" l="1"/>
  <c r="K1789" i="1"/>
  <c r="K1787" i="1"/>
  <c r="K1785" i="1"/>
  <c r="K1788" i="1"/>
  <c r="H1826" i="1"/>
  <c r="K1809" i="1"/>
  <c r="K1807" i="1"/>
  <c r="K1810" i="1"/>
  <c r="K1808" i="1"/>
  <c r="K1806" i="1"/>
  <c r="W1330" i="1"/>
  <c r="W1331" i="1" s="1"/>
  <c r="W1332" i="1" s="1"/>
  <c r="W1333" i="1" s="1"/>
  <c r="W1316" i="1"/>
  <c r="W1317" i="1" s="1"/>
  <c r="W1318" i="1" s="1"/>
  <c r="W1319" i="1" s="1"/>
  <c r="H790" i="1"/>
  <c r="K785" i="1"/>
  <c r="K786" i="1"/>
  <c r="K784" i="1"/>
  <c r="K787" i="1"/>
  <c r="K788" i="1"/>
  <c r="AC788" i="1" s="1"/>
  <c r="R896" i="1"/>
  <c r="R897" i="1"/>
  <c r="O909" i="1"/>
  <c r="R900" i="1"/>
  <c r="R899" i="1"/>
  <c r="R898" i="1"/>
  <c r="AE898" i="1" s="1"/>
  <c r="R892" i="1"/>
  <c r="R890" i="1"/>
  <c r="R889" i="1"/>
  <c r="R893" i="1"/>
  <c r="AE893" i="1" s="1"/>
  <c r="R891" i="1"/>
  <c r="H1847" i="1" l="1"/>
  <c r="K1828" i="1"/>
  <c r="K1827" i="1"/>
  <c r="K1831" i="1"/>
  <c r="K1829" i="1"/>
  <c r="K1830" i="1"/>
  <c r="W1337" i="1"/>
  <c r="W1338" i="1" s="1"/>
  <c r="W1339" i="1" s="1"/>
  <c r="W1340" i="1" s="1"/>
  <c r="W1351" i="1"/>
  <c r="W1352" i="1" s="1"/>
  <c r="W1353" i="1" s="1"/>
  <c r="W1354" i="1" s="1"/>
  <c r="K795" i="1"/>
  <c r="AC795" i="1" s="1"/>
  <c r="H804" i="1"/>
  <c r="K794" i="1"/>
  <c r="K793" i="1"/>
  <c r="K791" i="1"/>
  <c r="K792" i="1"/>
  <c r="R914" i="1"/>
  <c r="AE914" i="1" s="1"/>
  <c r="R910" i="1"/>
  <c r="O916" i="1"/>
  <c r="R913" i="1"/>
  <c r="R911" i="1"/>
  <c r="R912" i="1"/>
  <c r="K1848" i="1" l="1"/>
  <c r="H1889" i="1"/>
  <c r="K1849" i="1"/>
  <c r="H1868" i="1"/>
  <c r="K1850" i="1"/>
  <c r="W1358" i="1"/>
  <c r="W1359" i="1" s="1"/>
  <c r="W1360" i="1" s="1"/>
  <c r="W1361" i="1" s="1"/>
  <c r="W1372" i="1"/>
  <c r="W1373" i="1" s="1"/>
  <c r="W1374" i="1" s="1"/>
  <c r="W1375" i="1" s="1"/>
  <c r="H811" i="1"/>
  <c r="K807" i="1"/>
  <c r="K806" i="1"/>
  <c r="K805" i="1"/>
  <c r="K809" i="1"/>
  <c r="AC809" i="1" s="1"/>
  <c r="K808" i="1"/>
  <c r="O937" i="1"/>
  <c r="R919" i="1"/>
  <c r="AE921" i="1" s="1"/>
  <c r="O930" i="1"/>
  <c r="R917" i="1"/>
  <c r="R918" i="1"/>
  <c r="H1910" i="1" l="1"/>
  <c r="K1892" i="1"/>
  <c r="K1890" i="1"/>
  <c r="K1893" i="1"/>
  <c r="K1891" i="1"/>
  <c r="K1894" i="1"/>
  <c r="K1870" i="1"/>
  <c r="K1873" i="1"/>
  <c r="K1871" i="1"/>
  <c r="K1869" i="1"/>
  <c r="K1872" i="1"/>
  <c r="W1393" i="1"/>
  <c r="W1394" i="1" s="1"/>
  <c r="W1395" i="1" s="1"/>
  <c r="W1396" i="1" s="1"/>
  <c r="W1379" i="1"/>
  <c r="W1380" i="1" s="1"/>
  <c r="W1381" i="1" s="1"/>
  <c r="W1382" i="1" s="1"/>
  <c r="H832" i="1"/>
  <c r="H825" i="1"/>
  <c r="K812" i="1"/>
  <c r="AC814" i="1" s="1"/>
  <c r="K814" i="1"/>
  <c r="K813" i="1"/>
  <c r="R935" i="1"/>
  <c r="AE935" i="1" s="1"/>
  <c r="R933" i="1"/>
  <c r="R931" i="1"/>
  <c r="R934" i="1"/>
  <c r="R932" i="1"/>
  <c r="R941" i="1"/>
  <c r="R940" i="1"/>
  <c r="R939" i="1"/>
  <c r="R938" i="1"/>
  <c r="R942" i="1"/>
  <c r="AE942" i="1" s="1"/>
  <c r="O951" i="1"/>
  <c r="H1931" i="1" l="1"/>
  <c r="K1912" i="1"/>
  <c r="K1911" i="1"/>
  <c r="K1913" i="1"/>
  <c r="K1915" i="1"/>
  <c r="K1914" i="1"/>
  <c r="W1400" i="1"/>
  <c r="W1401" i="1" s="1"/>
  <c r="W1402" i="1" s="1"/>
  <c r="W1403" i="1" s="1"/>
  <c r="W1414" i="1"/>
  <c r="W1415" i="1" s="1"/>
  <c r="W1416" i="1" s="1"/>
  <c r="W1417" i="1" s="1"/>
  <c r="K830" i="1"/>
  <c r="AC830" i="1" s="1"/>
  <c r="K827" i="1"/>
  <c r="K826" i="1"/>
  <c r="K829" i="1"/>
  <c r="K828" i="1"/>
  <c r="K834" i="1"/>
  <c r="K837" i="1"/>
  <c r="AC837" i="1" s="1"/>
  <c r="K836" i="1"/>
  <c r="H846" i="1"/>
  <c r="K835" i="1"/>
  <c r="K833" i="1"/>
  <c r="R956" i="1"/>
  <c r="AE956" i="1" s="1"/>
  <c r="R954" i="1"/>
  <c r="R955" i="1"/>
  <c r="R953" i="1"/>
  <c r="O958" i="1"/>
  <c r="R952" i="1"/>
  <c r="K1933" i="1" l="1"/>
  <c r="H1952" i="1"/>
  <c r="K1934" i="1"/>
  <c r="K1932" i="1"/>
  <c r="H1973" i="1"/>
  <c r="W1435" i="1"/>
  <c r="W1436" i="1" s="1"/>
  <c r="W1437" i="1" s="1"/>
  <c r="W1438" i="1" s="1"/>
  <c r="W1421" i="1"/>
  <c r="W1422" i="1" s="1"/>
  <c r="W1423" i="1" s="1"/>
  <c r="W1424" i="1" s="1"/>
  <c r="K851" i="1"/>
  <c r="AC851" i="1" s="1"/>
  <c r="K850" i="1"/>
  <c r="K848" i="1"/>
  <c r="K847" i="1"/>
  <c r="H853" i="1"/>
  <c r="K849" i="1"/>
  <c r="R959" i="1"/>
  <c r="O979" i="1"/>
  <c r="R960" i="1"/>
  <c r="O972" i="1"/>
  <c r="R961" i="1"/>
  <c r="AE963" i="1" s="1"/>
  <c r="K1953" i="1" l="1"/>
  <c r="K1956" i="1"/>
  <c r="K1954" i="1"/>
  <c r="K1957" i="1"/>
  <c r="K1955" i="1"/>
  <c r="H1994" i="1"/>
  <c r="K1977" i="1"/>
  <c r="K1975" i="1"/>
  <c r="K1978" i="1"/>
  <c r="K1976" i="1"/>
  <c r="K1974" i="1"/>
  <c r="W1456" i="1"/>
  <c r="W1457" i="1" s="1"/>
  <c r="W1458" i="1" s="1"/>
  <c r="W1459" i="1" s="1"/>
  <c r="W1442" i="1"/>
  <c r="W1443" i="1" s="1"/>
  <c r="W1444" i="1" s="1"/>
  <c r="W1445" i="1" s="1"/>
  <c r="K855" i="1"/>
  <c r="K856" i="1"/>
  <c r="AC858" i="1" s="1"/>
  <c r="K854" i="1"/>
  <c r="H867" i="1"/>
  <c r="R975" i="1"/>
  <c r="R973" i="1"/>
  <c r="R976" i="1"/>
  <c r="R974" i="1"/>
  <c r="R977" i="1"/>
  <c r="AE977" i="1" s="1"/>
  <c r="R984" i="1"/>
  <c r="R981" i="1"/>
  <c r="R983" i="1"/>
  <c r="O993" i="1"/>
  <c r="R982" i="1"/>
  <c r="AE982" i="1" s="1"/>
  <c r="R980" i="1"/>
  <c r="H2015" i="1" l="1"/>
  <c r="K1996" i="1"/>
  <c r="K1995" i="1"/>
  <c r="K1997" i="1"/>
  <c r="K1998" i="1"/>
  <c r="K1999" i="1"/>
  <c r="W1463" i="1"/>
  <c r="W1464" i="1" s="1"/>
  <c r="W1465" i="1" s="1"/>
  <c r="W1466" i="1" s="1"/>
  <c r="W1477" i="1"/>
  <c r="W1478" i="1" s="1"/>
  <c r="W1479" i="1" s="1"/>
  <c r="W1480" i="1" s="1"/>
  <c r="K871" i="1"/>
  <c r="K868" i="1"/>
  <c r="K872" i="1"/>
  <c r="AC872" i="1" s="1"/>
  <c r="H874" i="1"/>
  <c r="K870" i="1"/>
  <c r="K869" i="1"/>
  <c r="R996" i="1"/>
  <c r="R994" i="1"/>
  <c r="O1000" i="1"/>
  <c r="R995" i="1"/>
  <c r="R997" i="1"/>
  <c r="R998" i="1"/>
  <c r="AE998" i="1" s="1"/>
  <c r="H2057" i="1" l="1"/>
  <c r="H2036" i="1"/>
  <c r="K2016" i="1"/>
  <c r="K2017" i="1"/>
  <c r="K2018" i="1"/>
  <c r="W1498" i="1"/>
  <c r="W1499" i="1" s="1"/>
  <c r="W1500" i="1" s="1"/>
  <c r="W1501" i="1" s="1"/>
  <c r="W1484" i="1"/>
  <c r="W1485" i="1" s="1"/>
  <c r="W1486" i="1" s="1"/>
  <c r="W1487" i="1" s="1"/>
  <c r="H888" i="1"/>
  <c r="K877" i="1"/>
  <c r="K875" i="1"/>
  <c r="K878" i="1"/>
  <c r="K879" i="1"/>
  <c r="AC879" i="1" s="1"/>
  <c r="K876" i="1"/>
  <c r="R1002" i="1"/>
  <c r="O1021" i="1"/>
  <c r="R1001" i="1"/>
  <c r="O1014" i="1"/>
  <c r="R1003" i="1"/>
  <c r="AE1005" i="1" s="1"/>
  <c r="K2040" i="1" l="1"/>
  <c r="K2038" i="1"/>
  <c r="K2041" i="1"/>
  <c r="K2039" i="1"/>
  <c r="K2037" i="1"/>
  <c r="H2078" i="1"/>
  <c r="K2061" i="1"/>
  <c r="K2058" i="1"/>
  <c r="K2059" i="1"/>
  <c r="K2062" i="1"/>
  <c r="K2060" i="1"/>
  <c r="W1505" i="1"/>
  <c r="W1506" i="1" s="1"/>
  <c r="W1507" i="1" s="1"/>
  <c r="W1508" i="1" s="1"/>
  <c r="W1519" i="1"/>
  <c r="W1520" i="1" s="1"/>
  <c r="W1521" i="1" s="1"/>
  <c r="W1522" i="1" s="1"/>
  <c r="K893" i="1"/>
  <c r="AC893" i="1" s="1"/>
  <c r="K889" i="1"/>
  <c r="K891" i="1"/>
  <c r="K890" i="1"/>
  <c r="K892" i="1"/>
  <c r="H895" i="1"/>
  <c r="R1018" i="1"/>
  <c r="R1017" i="1"/>
  <c r="R1019" i="1"/>
  <c r="AE1019" i="1" s="1"/>
  <c r="R1016" i="1"/>
  <c r="R1015" i="1"/>
  <c r="O1035" i="1"/>
  <c r="R1025" i="1"/>
  <c r="R1024" i="1"/>
  <c r="R1022" i="1"/>
  <c r="R1023" i="1"/>
  <c r="R1026" i="1"/>
  <c r="AE1026" i="1" s="1"/>
  <c r="K2079" i="1" l="1"/>
  <c r="K2080" i="1"/>
  <c r="K2081" i="1"/>
  <c r="K2082" i="1"/>
  <c r="K2083" i="1"/>
  <c r="H2099" i="1"/>
  <c r="W1526" i="1"/>
  <c r="W1527" i="1" s="1"/>
  <c r="W1528" i="1" s="1"/>
  <c r="W1529" i="1" s="1"/>
  <c r="W1540" i="1"/>
  <c r="W1541" i="1" s="1"/>
  <c r="W1542" i="1" s="1"/>
  <c r="W1543" i="1" s="1"/>
  <c r="H909" i="1"/>
  <c r="K898" i="1"/>
  <c r="H916" i="1"/>
  <c r="K897" i="1"/>
  <c r="K896" i="1"/>
  <c r="AC898" i="1" s="1"/>
  <c r="R1039" i="1"/>
  <c r="R1040" i="1"/>
  <c r="AE1040" i="1" s="1"/>
  <c r="R1038" i="1"/>
  <c r="R1036" i="1"/>
  <c r="O1042" i="1"/>
  <c r="R1037" i="1"/>
  <c r="K2100" i="1" l="1"/>
  <c r="H2120" i="1"/>
  <c r="K2101" i="1"/>
  <c r="K2102" i="1"/>
  <c r="H2141" i="1"/>
  <c r="W1547" i="1"/>
  <c r="W1548" i="1" s="1"/>
  <c r="W1549" i="1" s="1"/>
  <c r="W1550" i="1" s="1"/>
  <c r="W1561" i="1"/>
  <c r="W1562" i="1" s="1"/>
  <c r="W1563" i="1" s="1"/>
  <c r="W1564" i="1" s="1"/>
  <c r="K917" i="1"/>
  <c r="K920" i="1"/>
  <c r="K918" i="1"/>
  <c r="K921" i="1"/>
  <c r="AC921" i="1" s="1"/>
  <c r="H930" i="1"/>
  <c r="K919" i="1"/>
  <c r="K911" i="1"/>
  <c r="K910" i="1"/>
  <c r="K914" i="1"/>
  <c r="AC914" i="1" s="1"/>
  <c r="K912" i="1"/>
  <c r="K913" i="1"/>
  <c r="R1043" i="1"/>
  <c r="O1056" i="1"/>
  <c r="R1045" i="1"/>
  <c r="AE1047" i="1" s="1"/>
  <c r="O1063" i="1"/>
  <c r="R1044" i="1"/>
  <c r="H2162" i="1" l="1"/>
  <c r="K2143" i="1"/>
  <c r="K2142" i="1"/>
  <c r="K2145" i="1"/>
  <c r="K2146" i="1"/>
  <c r="K2144" i="1"/>
  <c r="K2124" i="1"/>
  <c r="K2123" i="1"/>
  <c r="K2122" i="1"/>
  <c r="K2125" i="1"/>
  <c r="K2121" i="1"/>
  <c r="W1582" i="1"/>
  <c r="W1583" i="1" s="1"/>
  <c r="W1584" i="1" s="1"/>
  <c r="W1585" i="1" s="1"/>
  <c r="W1568" i="1"/>
  <c r="W1569" i="1" s="1"/>
  <c r="W1570" i="1" s="1"/>
  <c r="W1571" i="1" s="1"/>
  <c r="H937" i="1"/>
  <c r="K933" i="1"/>
  <c r="K935" i="1"/>
  <c r="AC935" i="1" s="1"/>
  <c r="K932" i="1"/>
  <c r="K931" i="1"/>
  <c r="K934" i="1"/>
  <c r="R1058" i="1"/>
  <c r="R1061" i="1"/>
  <c r="AE1061" i="1" s="1"/>
  <c r="R1059" i="1"/>
  <c r="R1057" i="1"/>
  <c r="R1060" i="1"/>
  <c r="R1064" i="1"/>
  <c r="R1067" i="1"/>
  <c r="R1066" i="1"/>
  <c r="AE1066" i="1" s="1"/>
  <c r="R1065" i="1"/>
  <c r="O1077" i="1"/>
  <c r="R1068" i="1"/>
  <c r="H2183" i="1" l="1"/>
  <c r="K2163" i="1"/>
  <c r="K2167" i="1"/>
  <c r="K2165" i="1"/>
  <c r="K2164" i="1"/>
  <c r="K2166" i="1"/>
  <c r="W1589" i="1"/>
  <c r="W1590" i="1" s="1"/>
  <c r="W1591" i="1" s="1"/>
  <c r="W1592" i="1" s="1"/>
  <c r="W1603" i="1"/>
  <c r="W1604" i="1" s="1"/>
  <c r="W1605" i="1" s="1"/>
  <c r="W1606" i="1" s="1"/>
  <c r="K939" i="1"/>
  <c r="H951" i="1"/>
  <c r="K940" i="1"/>
  <c r="AC942" i="1" s="1"/>
  <c r="K938" i="1"/>
  <c r="R1079" i="1"/>
  <c r="R1081" i="1"/>
  <c r="R1080" i="1"/>
  <c r="O1084" i="1"/>
  <c r="O1098" i="1" s="1"/>
  <c r="R1082" i="1"/>
  <c r="AE1082" i="1" s="1"/>
  <c r="R1078" i="1"/>
  <c r="K2184" i="1" l="1"/>
  <c r="H2225" i="1"/>
  <c r="K2185" i="1"/>
  <c r="H2204" i="1"/>
  <c r="K2186" i="1"/>
  <c r="W1610" i="1"/>
  <c r="W1611" i="1" s="1"/>
  <c r="W1612" i="1" s="1"/>
  <c r="W1613" i="1" s="1"/>
  <c r="W1624" i="1"/>
  <c r="W1625" i="1" s="1"/>
  <c r="W1626" i="1" s="1"/>
  <c r="W1627" i="1" s="1"/>
  <c r="H958" i="1"/>
  <c r="K956" i="1"/>
  <c r="AC956" i="1" s="1"/>
  <c r="K954" i="1"/>
  <c r="K953" i="1"/>
  <c r="K952" i="1"/>
  <c r="K955" i="1"/>
  <c r="R1085" i="1"/>
  <c r="R1087" i="1"/>
  <c r="AE1089" i="1" s="1"/>
  <c r="O1105" i="1"/>
  <c r="R1086" i="1"/>
  <c r="H2246" i="1" l="1"/>
  <c r="K2226" i="1"/>
  <c r="K2229" i="1"/>
  <c r="K2227" i="1"/>
  <c r="K2230" i="1"/>
  <c r="K2228" i="1"/>
  <c r="K2209" i="1"/>
  <c r="K2207" i="1"/>
  <c r="K2205" i="1"/>
  <c r="K2208" i="1"/>
  <c r="K2206" i="1"/>
  <c r="W1645" i="1"/>
  <c r="W1646" i="1" s="1"/>
  <c r="W1647" i="1" s="1"/>
  <c r="W1648" i="1" s="1"/>
  <c r="W1631" i="1"/>
  <c r="W1632" i="1" s="1"/>
  <c r="W1633" i="1" s="1"/>
  <c r="W1634" i="1" s="1"/>
  <c r="K959" i="1"/>
  <c r="K963" i="1"/>
  <c r="AC963" i="1" s="1"/>
  <c r="H972" i="1"/>
  <c r="K962" i="1"/>
  <c r="K960" i="1"/>
  <c r="K961" i="1"/>
  <c r="R1099" i="1"/>
  <c r="R1103" i="1"/>
  <c r="AE1103" i="1" s="1"/>
  <c r="R1100" i="1"/>
  <c r="R1102" i="1"/>
  <c r="R1101" i="1"/>
  <c r="R1108" i="1"/>
  <c r="O1119" i="1"/>
  <c r="R1109" i="1"/>
  <c r="R1106" i="1"/>
  <c r="R1107" i="1"/>
  <c r="R1110" i="1"/>
  <c r="AE1110" i="1" s="1"/>
  <c r="K2247" i="1" l="1"/>
  <c r="K2250" i="1"/>
  <c r="K2249" i="1"/>
  <c r="H2267" i="1"/>
  <c r="K2248" i="1"/>
  <c r="K2251" i="1"/>
  <c r="W1666" i="1"/>
  <c r="W1667" i="1" s="1"/>
  <c r="W1668" i="1" s="1"/>
  <c r="W1669" i="1" s="1"/>
  <c r="W1652" i="1"/>
  <c r="W1653" i="1" s="1"/>
  <c r="W1654" i="1" s="1"/>
  <c r="W1655" i="1" s="1"/>
  <c r="K974" i="1"/>
  <c r="H979" i="1"/>
  <c r="K975" i="1"/>
  <c r="K976" i="1"/>
  <c r="K973" i="1"/>
  <c r="K977" i="1"/>
  <c r="AC977" i="1" s="1"/>
  <c r="R1120" i="1"/>
  <c r="R1121" i="1"/>
  <c r="R1123" i="1"/>
  <c r="O1126" i="1"/>
  <c r="R1122" i="1"/>
  <c r="R1124" i="1"/>
  <c r="AE1124" i="1" s="1"/>
  <c r="H2309" i="1" l="1"/>
  <c r="H2288" i="1"/>
  <c r="K2269" i="1"/>
  <c r="K2270" i="1"/>
  <c r="K2268" i="1"/>
  <c r="W1673" i="1"/>
  <c r="W1674" i="1" s="1"/>
  <c r="W1675" i="1" s="1"/>
  <c r="W1676" i="1" s="1"/>
  <c r="W1687" i="1"/>
  <c r="W1688" i="1" s="1"/>
  <c r="W1689" i="1" s="1"/>
  <c r="W1690" i="1" s="1"/>
  <c r="H1000" i="1"/>
  <c r="H993" i="1"/>
  <c r="K982" i="1"/>
  <c r="K980" i="1"/>
  <c r="AC982" i="1" s="1"/>
  <c r="K981" i="1"/>
  <c r="R1129" i="1"/>
  <c r="AE1131" i="1" s="1"/>
  <c r="O1147" i="1"/>
  <c r="R1128" i="1"/>
  <c r="R1127" i="1"/>
  <c r="O1140" i="1"/>
  <c r="K2293" i="1" l="1"/>
  <c r="K2291" i="1"/>
  <c r="K2290" i="1"/>
  <c r="K2289" i="1"/>
  <c r="K2292" i="1"/>
  <c r="H2330" i="1"/>
  <c r="K2313" i="1"/>
  <c r="K2310" i="1"/>
  <c r="K2311" i="1"/>
  <c r="K2314" i="1"/>
  <c r="K2312" i="1"/>
  <c r="W1694" i="1"/>
  <c r="W1695" i="1" s="1"/>
  <c r="W1696" i="1" s="1"/>
  <c r="W1697" i="1" s="1"/>
  <c r="W1708" i="1"/>
  <c r="W1709" i="1" s="1"/>
  <c r="W1710" i="1" s="1"/>
  <c r="W1711" i="1" s="1"/>
  <c r="K995" i="1"/>
  <c r="K997" i="1"/>
  <c r="K994" i="1"/>
  <c r="K996" i="1"/>
  <c r="K998" i="1"/>
  <c r="AC998" i="1" s="1"/>
  <c r="K1002" i="1"/>
  <c r="H1014" i="1"/>
  <c r="K1005" i="1"/>
  <c r="AC1005" i="1" s="1"/>
  <c r="K1001" i="1"/>
  <c r="K1004" i="1"/>
  <c r="K1003" i="1"/>
  <c r="R1145" i="1"/>
  <c r="AE1145" i="1" s="1"/>
  <c r="R1141" i="1"/>
  <c r="R1143" i="1"/>
  <c r="R1144" i="1"/>
  <c r="R1142" i="1"/>
  <c r="R1152" i="1"/>
  <c r="R1148" i="1"/>
  <c r="R1149" i="1"/>
  <c r="R1151" i="1"/>
  <c r="R1150" i="1"/>
  <c r="AE1150" i="1" s="1"/>
  <c r="O1161" i="1"/>
  <c r="K2331" i="1" l="1"/>
  <c r="K2332" i="1"/>
  <c r="K2334" i="1"/>
  <c r="H2351" i="1"/>
  <c r="K2333" i="1"/>
  <c r="K2335" i="1"/>
  <c r="W1715" i="1"/>
  <c r="W1716" i="1" s="1"/>
  <c r="W1717" i="1" s="1"/>
  <c r="W1718" i="1" s="1"/>
  <c r="W1729" i="1"/>
  <c r="W1730" i="1" s="1"/>
  <c r="W1731" i="1" s="1"/>
  <c r="W1732" i="1" s="1"/>
  <c r="K1018" i="1"/>
  <c r="H1021" i="1"/>
  <c r="K1017" i="1"/>
  <c r="K1016" i="1"/>
  <c r="K1015" i="1"/>
  <c r="K1019" i="1"/>
  <c r="AC1019" i="1" s="1"/>
  <c r="R1163" i="1"/>
  <c r="R1166" i="1"/>
  <c r="AE1166" i="1" s="1"/>
  <c r="R1165" i="1"/>
  <c r="O1168" i="1"/>
  <c r="R1162" i="1"/>
  <c r="R1164" i="1"/>
  <c r="H2393" i="1" l="1"/>
  <c r="H2372" i="1"/>
  <c r="K2353" i="1"/>
  <c r="K2354" i="1"/>
  <c r="K2352" i="1"/>
  <c r="W1750" i="1"/>
  <c r="W1751" i="1" s="1"/>
  <c r="W1752" i="1" s="1"/>
  <c r="W1753" i="1" s="1"/>
  <c r="W1736" i="1"/>
  <c r="W1737" i="1" s="1"/>
  <c r="W1738" i="1" s="1"/>
  <c r="W1739" i="1" s="1"/>
  <c r="K1023" i="1"/>
  <c r="H1035" i="1"/>
  <c r="K1022" i="1"/>
  <c r="K1024" i="1"/>
  <c r="AC1026" i="1" s="1"/>
  <c r="O1189" i="1"/>
  <c r="R1170" i="1"/>
  <c r="O1182" i="1"/>
  <c r="R1169" i="1"/>
  <c r="R1171" i="1"/>
  <c r="AE1173" i="1" s="1"/>
  <c r="K2373" i="1" l="1"/>
  <c r="K2377" i="1"/>
  <c r="K2375" i="1"/>
  <c r="K2376" i="1"/>
  <c r="K2374" i="1"/>
  <c r="H2414" i="1"/>
  <c r="K2394" i="1"/>
  <c r="K2397" i="1"/>
  <c r="K2396" i="1"/>
  <c r="K2395" i="1"/>
  <c r="K2398" i="1"/>
  <c r="W1771" i="1"/>
  <c r="W1772" i="1" s="1"/>
  <c r="W1773" i="1" s="1"/>
  <c r="W1774" i="1" s="1"/>
  <c r="W1757" i="1"/>
  <c r="W1758" i="1" s="1"/>
  <c r="W1759" i="1" s="1"/>
  <c r="W1760" i="1" s="1"/>
  <c r="K1038" i="1"/>
  <c r="K1037" i="1"/>
  <c r="K1040" i="1"/>
  <c r="AC1040" i="1" s="1"/>
  <c r="K1039" i="1"/>
  <c r="K1036" i="1"/>
  <c r="H1042" i="1"/>
  <c r="R1186" i="1"/>
  <c r="R1185" i="1"/>
  <c r="R1184" i="1"/>
  <c r="R1183" i="1"/>
  <c r="R1187" i="1"/>
  <c r="AE1187" i="1" s="1"/>
  <c r="R1192" i="1"/>
  <c r="R1194" i="1"/>
  <c r="AE1194" i="1" s="1"/>
  <c r="R1191" i="1"/>
  <c r="O1203" i="1"/>
  <c r="R1193" i="1"/>
  <c r="R1190" i="1"/>
  <c r="K2415" i="1" l="1"/>
  <c r="K2417" i="1"/>
  <c r="H2435" i="1"/>
  <c r="K2416" i="1"/>
  <c r="K2419" i="1"/>
  <c r="K2418" i="1"/>
  <c r="W1778" i="1"/>
  <c r="W1779" i="1" s="1"/>
  <c r="W1780" i="1" s="1"/>
  <c r="W1781" i="1" s="1"/>
  <c r="W1792" i="1"/>
  <c r="W1793" i="1" s="1"/>
  <c r="W1794" i="1" s="1"/>
  <c r="W1795" i="1" s="1"/>
  <c r="H1056" i="1"/>
  <c r="K1045" i="1"/>
  <c r="K1043" i="1"/>
  <c r="K1046" i="1"/>
  <c r="K1044" i="1"/>
  <c r="K1047" i="1"/>
  <c r="AC1047" i="1" s="1"/>
  <c r="R1206" i="1"/>
  <c r="O1210" i="1"/>
  <c r="R1207" i="1"/>
  <c r="R1204" i="1"/>
  <c r="R1208" i="1"/>
  <c r="AE1208" i="1" s="1"/>
  <c r="R1205" i="1"/>
  <c r="K2436" i="1" l="1"/>
  <c r="H2477" i="1"/>
  <c r="H2456" i="1"/>
  <c r="K2437" i="1"/>
  <c r="K2438" i="1"/>
  <c r="W1799" i="1"/>
  <c r="W1800" i="1" s="1"/>
  <c r="W1801" i="1" s="1"/>
  <c r="W1802" i="1" s="1"/>
  <c r="W1813" i="1"/>
  <c r="W1814" i="1" s="1"/>
  <c r="W1815" i="1" s="1"/>
  <c r="W1816" i="1" s="1"/>
  <c r="K1061" i="1"/>
  <c r="AC1061" i="1" s="1"/>
  <c r="H1063" i="1"/>
  <c r="K1059" i="1"/>
  <c r="K1057" i="1"/>
  <c r="K1060" i="1"/>
  <c r="K1058" i="1"/>
  <c r="R1213" i="1"/>
  <c r="AE1215" i="1" s="1"/>
  <c r="O1224" i="1"/>
  <c r="R1211" i="1"/>
  <c r="R1212" i="1"/>
  <c r="O1231" i="1"/>
  <c r="K2459" i="1" l="1"/>
  <c r="K2457" i="1"/>
  <c r="K2460" i="1"/>
  <c r="K2458" i="1"/>
  <c r="K2461" i="1"/>
  <c r="H2498" i="1"/>
  <c r="K2479" i="1"/>
  <c r="K2482" i="1"/>
  <c r="K2480" i="1"/>
  <c r="K2478" i="1"/>
  <c r="K2481" i="1"/>
  <c r="W1834" i="1"/>
  <c r="W1835" i="1" s="1"/>
  <c r="W1836" i="1" s="1"/>
  <c r="W1837" i="1" s="1"/>
  <c r="W1820" i="1"/>
  <c r="W1821" i="1" s="1"/>
  <c r="W1822" i="1" s="1"/>
  <c r="W1823" i="1" s="1"/>
  <c r="K1066" i="1"/>
  <c r="K1064" i="1"/>
  <c r="AC1066" i="1" s="1"/>
  <c r="K1065" i="1"/>
  <c r="H1077" i="1"/>
  <c r="H1084" i="1"/>
  <c r="O1245" i="1"/>
  <c r="R1232" i="1"/>
  <c r="R1236" i="1"/>
  <c r="R1233" i="1"/>
  <c r="R1234" i="1"/>
  <c r="AE1234" i="1" s="1"/>
  <c r="R1235" i="1"/>
  <c r="R1227" i="1"/>
  <c r="R1229" i="1"/>
  <c r="AE1229" i="1" s="1"/>
  <c r="R1225" i="1"/>
  <c r="R1228" i="1"/>
  <c r="R1226" i="1"/>
  <c r="K2499" i="1" l="1"/>
  <c r="K2500" i="1"/>
  <c r="K2502" i="1"/>
  <c r="K2501" i="1"/>
  <c r="H2519" i="1"/>
  <c r="K2503" i="1"/>
  <c r="W1841" i="1"/>
  <c r="W1842" i="1" s="1"/>
  <c r="W1843" i="1" s="1"/>
  <c r="W1844" i="1" s="1"/>
  <c r="W1855" i="1"/>
  <c r="W1856" i="1" s="1"/>
  <c r="W1857" i="1" s="1"/>
  <c r="W1858" i="1" s="1"/>
  <c r="K1085" i="1"/>
  <c r="K1087" i="1"/>
  <c r="H1098" i="1"/>
  <c r="K1086" i="1"/>
  <c r="K1089" i="1"/>
  <c r="AC1089" i="1" s="1"/>
  <c r="K1088" i="1"/>
  <c r="K1081" i="1"/>
  <c r="K1079" i="1"/>
  <c r="K1082" i="1"/>
  <c r="AC1082" i="1" s="1"/>
  <c r="K1080" i="1"/>
  <c r="K1078" i="1"/>
  <c r="R1249" i="1"/>
  <c r="R1248" i="1"/>
  <c r="O1252" i="1"/>
  <c r="R1247" i="1"/>
  <c r="R1250" i="1"/>
  <c r="AE1250" i="1" s="1"/>
  <c r="R1246" i="1"/>
  <c r="H2561" i="1" l="1"/>
  <c r="H2540" i="1"/>
  <c r="K2521" i="1"/>
  <c r="K2522" i="1"/>
  <c r="K2520" i="1"/>
  <c r="W1862" i="1"/>
  <c r="W1863" i="1" s="1"/>
  <c r="W1864" i="1" s="1"/>
  <c r="W1865" i="1" s="1"/>
  <c r="W1876" i="1"/>
  <c r="W1877" i="1" s="1"/>
  <c r="W1878" i="1" s="1"/>
  <c r="W1879" i="1" s="1"/>
  <c r="K1099" i="1"/>
  <c r="K1102" i="1"/>
  <c r="K1101" i="1"/>
  <c r="H1105" i="1"/>
  <c r="K1100" i="1"/>
  <c r="K1103" i="1"/>
  <c r="AC1103" i="1" s="1"/>
  <c r="R1255" i="1"/>
  <c r="AE1257" i="1" s="1"/>
  <c r="O1273" i="1"/>
  <c r="R1254" i="1"/>
  <c r="O1266" i="1"/>
  <c r="R1253" i="1"/>
  <c r="K2542" i="1" l="1"/>
  <c r="K2541" i="1"/>
  <c r="K2545" i="1"/>
  <c r="K2544" i="1"/>
  <c r="K2543" i="1"/>
  <c r="H2582" i="1"/>
  <c r="K2566" i="1"/>
  <c r="K2562" i="1"/>
  <c r="K2565" i="1"/>
  <c r="K2563" i="1"/>
  <c r="K2564" i="1"/>
  <c r="W1883" i="1"/>
  <c r="W1884" i="1" s="1"/>
  <c r="W1885" i="1" s="1"/>
  <c r="W1886" i="1" s="1"/>
  <c r="W1897" i="1"/>
  <c r="W1898" i="1" s="1"/>
  <c r="W1899" i="1" s="1"/>
  <c r="W1900" i="1" s="1"/>
  <c r="H1119" i="1"/>
  <c r="K1106" i="1"/>
  <c r="K1108" i="1"/>
  <c r="AC1110" i="1" s="1"/>
  <c r="K1107" i="1"/>
  <c r="R1267" i="1"/>
  <c r="R1271" i="1"/>
  <c r="AE1271" i="1" s="1"/>
  <c r="R1268" i="1"/>
  <c r="R1270" i="1"/>
  <c r="R1269" i="1"/>
  <c r="R1276" i="1"/>
  <c r="R1278" i="1"/>
  <c r="AE1278" i="1" s="1"/>
  <c r="R1274" i="1"/>
  <c r="R1275" i="1"/>
  <c r="R1277" i="1"/>
  <c r="O1287" i="1"/>
  <c r="H2603" i="1" l="1"/>
  <c r="K2583" i="1"/>
  <c r="K2587" i="1"/>
  <c r="K2586" i="1"/>
  <c r="K2585" i="1"/>
  <c r="K2584" i="1"/>
  <c r="W1904" i="1"/>
  <c r="W1905" i="1" s="1"/>
  <c r="W1906" i="1" s="1"/>
  <c r="W1907" i="1" s="1"/>
  <c r="W1918" i="1"/>
  <c r="W1919" i="1" s="1"/>
  <c r="W1920" i="1" s="1"/>
  <c r="W1921" i="1" s="1"/>
  <c r="K1123" i="1"/>
  <c r="K1121" i="1"/>
  <c r="K1124" i="1"/>
  <c r="AC1124" i="1" s="1"/>
  <c r="K1122" i="1"/>
  <c r="K1120" i="1"/>
  <c r="H1126" i="1"/>
  <c r="R1291" i="1"/>
  <c r="R1292" i="1"/>
  <c r="AE1292" i="1" s="1"/>
  <c r="R1289" i="1"/>
  <c r="R1290" i="1"/>
  <c r="O1294" i="1"/>
  <c r="R1288" i="1"/>
  <c r="H2624" i="1" l="1"/>
  <c r="K2605" i="1"/>
  <c r="K2606" i="1"/>
  <c r="K2604" i="1"/>
  <c r="H2645" i="1"/>
  <c r="W1925" i="1"/>
  <c r="W1926" i="1" s="1"/>
  <c r="W1927" i="1" s="1"/>
  <c r="W1928" i="1" s="1"/>
  <c r="W1939" i="1"/>
  <c r="W1940" i="1" s="1"/>
  <c r="W1941" i="1" s="1"/>
  <c r="W1942" i="1" s="1"/>
  <c r="K1130" i="1"/>
  <c r="K1127" i="1"/>
  <c r="K1131" i="1"/>
  <c r="AC1131" i="1" s="1"/>
  <c r="K1128" i="1"/>
  <c r="H1140" i="1"/>
  <c r="K1129" i="1"/>
  <c r="R1296" i="1"/>
  <c r="R1295" i="1"/>
  <c r="O1308" i="1"/>
  <c r="R1297" i="1"/>
  <c r="AE1299" i="1" s="1"/>
  <c r="O1315" i="1"/>
  <c r="K2650" i="1" l="1"/>
  <c r="K2648" i="1"/>
  <c r="K2646" i="1"/>
  <c r="K2649" i="1"/>
  <c r="K2647" i="1"/>
  <c r="K2625" i="1"/>
  <c r="K2628" i="1"/>
  <c r="K2626" i="1"/>
  <c r="K2629" i="1"/>
  <c r="K2627" i="1"/>
  <c r="W1946" i="1"/>
  <c r="W1947" i="1" s="1"/>
  <c r="W1948" i="1" s="1"/>
  <c r="W1949" i="1" s="1"/>
  <c r="W1960" i="1"/>
  <c r="W1961" i="1" s="1"/>
  <c r="W1962" i="1" s="1"/>
  <c r="W1963" i="1" s="1"/>
  <c r="K1144" i="1"/>
  <c r="K1145" i="1"/>
  <c r="AC1145" i="1" s="1"/>
  <c r="H1147" i="1"/>
  <c r="K1143" i="1"/>
  <c r="K1142" i="1"/>
  <c r="K1141" i="1"/>
  <c r="O1329" i="1"/>
  <c r="R1318" i="1"/>
  <c r="AE1318" i="1" s="1"/>
  <c r="R1316" i="1"/>
  <c r="R1320" i="1"/>
  <c r="R1319" i="1"/>
  <c r="R1317" i="1"/>
  <c r="R1313" i="1"/>
  <c r="AE1313" i="1" s="1"/>
  <c r="R1310" i="1"/>
  <c r="R1309" i="1"/>
  <c r="R1311" i="1"/>
  <c r="R1312" i="1"/>
  <c r="W1967" i="1" l="1"/>
  <c r="W1968" i="1" s="1"/>
  <c r="W1969" i="1" s="1"/>
  <c r="W1970" i="1" s="1"/>
  <c r="W1981" i="1"/>
  <c r="W1982" i="1" s="1"/>
  <c r="W1983" i="1" s="1"/>
  <c r="W1984" i="1" s="1"/>
  <c r="K1148" i="1"/>
  <c r="AC1150" i="1" s="1"/>
  <c r="K1149" i="1"/>
  <c r="H1161" i="1"/>
  <c r="H1168" i="1"/>
  <c r="K1150" i="1"/>
  <c r="R1330" i="1"/>
  <c r="R1332" i="1"/>
  <c r="O1336" i="1"/>
  <c r="R1333" i="1"/>
  <c r="R1331" i="1"/>
  <c r="R1334" i="1"/>
  <c r="AE1334" i="1" s="1"/>
  <c r="W1988" i="1" l="1"/>
  <c r="W1989" i="1" s="1"/>
  <c r="W1990" i="1" s="1"/>
  <c r="W1991" i="1" s="1"/>
  <c r="W2002" i="1"/>
  <c r="W2003" i="1" s="1"/>
  <c r="W2004" i="1" s="1"/>
  <c r="W2005" i="1" s="1"/>
  <c r="K1172" i="1"/>
  <c r="K1169" i="1"/>
  <c r="H1182" i="1"/>
  <c r="K1171" i="1"/>
  <c r="K1170" i="1"/>
  <c r="K1173" i="1"/>
  <c r="AC1173" i="1" s="1"/>
  <c r="K1162" i="1"/>
  <c r="K1165" i="1"/>
  <c r="K1166" i="1"/>
  <c r="AC1166" i="1" s="1"/>
  <c r="K1164" i="1"/>
  <c r="K1163" i="1"/>
  <c r="O1350" i="1"/>
  <c r="R1339" i="1"/>
  <c r="AE1341" i="1" s="1"/>
  <c r="R1338" i="1"/>
  <c r="R1337" i="1"/>
  <c r="O1357" i="1"/>
  <c r="W2009" i="1" l="1"/>
  <c r="W2010" i="1" s="1"/>
  <c r="W2011" i="1" s="1"/>
  <c r="W2012" i="1" s="1"/>
  <c r="W2023" i="1"/>
  <c r="W2024" i="1" s="1"/>
  <c r="W2025" i="1" s="1"/>
  <c r="W2026" i="1" s="1"/>
  <c r="K1186" i="1"/>
  <c r="K1184" i="1"/>
  <c r="H1189" i="1"/>
  <c r="K1183" i="1"/>
  <c r="K1187" i="1"/>
  <c r="AC1187" i="1" s="1"/>
  <c r="K1185" i="1"/>
  <c r="R1361" i="1"/>
  <c r="R1360" i="1"/>
  <c r="R1358" i="1"/>
  <c r="O1371" i="1"/>
  <c r="R1362" i="1"/>
  <c r="AE1362" i="1" s="1"/>
  <c r="R1359" i="1"/>
  <c r="R1354" i="1"/>
  <c r="R1352" i="1"/>
  <c r="R1355" i="1"/>
  <c r="AE1355" i="1" s="1"/>
  <c r="R1353" i="1"/>
  <c r="R1351" i="1"/>
  <c r="W2030" i="1" l="1"/>
  <c r="W2031" i="1" s="1"/>
  <c r="W2032" i="1" s="1"/>
  <c r="W2033" i="1" s="1"/>
  <c r="W2044" i="1"/>
  <c r="W2045" i="1" s="1"/>
  <c r="W2046" i="1" s="1"/>
  <c r="W2047" i="1" s="1"/>
  <c r="H1203" i="1"/>
  <c r="K1191" i="1"/>
  <c r="K1192" i="1"/>
  <c r="AC1194" i="1" s="1"/>
  <c r="K1190" i="1"/>
  <c r="R1376" i="1"/>
  <c r="AE1376" i="1" s="1"/>
  <c r="R1372" i="1"/>
  <c r="O1378" i="1"/>
  <c r="O1399" i="1" s="1"/>
  <c r="R1374" i="1"/>
  <c r="R1375" i="1"/>
  <c r="R1373" i="1"/>
  <c r="R1404" i="1" l="1"/>
  <c r="R1401" i="1"/>
  <c r="R1400" i="1"/>
  <c r="R1403" i="1"/>
  <c r="O1413" i="1"/>
  <c r="R1402" i="1"/>
  <c r="W2065" i="1"/>
  <c r="W2066" i="1" s="1"/>
  <c r="W2067" i="1" s="1"/>
  <c r="W2068" i="1" s="1"/>
  <c r="W2051" i="1"/>
  <c r="W2052" i="1" s="1"/>
  <c r="W2053" i="1" s="1"/>
  <c r="W2054" i="1" s="1"/>
  <c r="K1208" i="1"/>
  <c r="AC1208" i="1" s="1"/>
  <c r="K1207" i="1"/>
  <c r="K1206" i="1"/>
  <c r="K1204" i="1"/>
  <c r="H1210" i="1"/>
  <c r="K1205" i="1"/>
  <c r="R1379" i="1"/>
  <c r="R1380" i="1"/>
  <c r="O1392" i="1"/>
  <c r="R1381" i="1"/>
  <c r="AE1383" i="1" s="1"/>
  <c r="R1417" i="1" l="1"/>
  <c r="R1415" i="1"/>
  <c r="R1414" i="1"/>
  <c r="O1420" i="1"/>
  <c r="R1416" i="1"/>
  <c r="R1418" i="1"/>
  <c r="W2072" i="1"/>
  <c r="W2073" i="1" s="1"/>
  <c r="W2074" i="1" s="1"/>
  <c r="W2075" i="1" s="1"/>
  <c r="W2086" i="1"/>
  <c r="W2087" i="1" s="1"/>
  <c r="W2088" i="1" s="1"/>
  <c r="W2089" i="1" s="1"/>
  <c r="K1212" i="1"/>
  <c r="H1224" i="1"/>
  <c r="K1213" i="1"/>
  <c r="K1211" i="1"/>
  <c r="K1215" i="1"/>
  <c r="AC1215" i="1" s="1"/>
  <c r="K1214" i="1"/>
  <c r="R1394" i="1"/>
  <c r="R1393" i="1"/>
  <c r="R1397" i="1"/>
  <c r="AE1397" i="1" s="1"/>
  <c r="R1395" i="1"/>
  <c r="R1396" i="1"/>
  <c r="R1421" i="1" l="1"/>
  <c r="O1441" i="1"/>
  <c r="R1422" i="1"/>
  <c r="O1434" i="1"/>
  <c r="R1423" i="1"/>
  <c r="W2093" i="1"/>
  <c r="W2094" i="1" s="1"/>
  <c r="W2095" i="1" s="1"/>
  <c r="W2096" i="1" s="1"/>
  <c r="W2107" i="1"/>
  <c r="W2108" i="1" s="1"/>
  <c r="W2109" i="1" s="1"/>
  <c r="W2110" i="1" s="1"/>
  <c r="K1228" i="1"/>
  <c r="K1226" i="1"/>
  <c r="K1227" i="1"/>
  <c r="K1225" i="1"/>
  <c r="H1231" i="1"/>
  <c r="K1229" i="1"/>
  <c r="AC1229" i="1" s="1"/>
  <c r="R1445" i="1" l="1"/>
  <c r="O1455" i="1"/>
  <c r="R1444" i="1"/>
  <c r="R1442" i="1"/>
  <c r="R1446" i="1"/>
  <c r="R1443" i="1"/>
  <c r="R1436" i="1"/>
  <c r="R1435" i="1"/>
  <c r="R1437" i="1"/>
  <c r="R1439" i="1"/>
  <c r="R1438" i="1"/>
  <c r="W2128" i="1"/>
  <c r="W2129" i="1" s="1"/>
  <c r="W2130" i="1" s="1"/>
  <c r="W2131" i="1" s="1"/>
  <c r="W2114" i="1"/>
  <c r="W2115" i="1" s="1"/>
  <c r="W2116" i="1" s="1"/>
  <c r="W2117" i="1" s="1"/>
  <c r="K1232" i="1"/>
  <c r="AC1234" i="1" s="1"/>
  <c r="H1252" i="1"/>
  <c r="K1234" i="1"/>
  <c r="H1245" i="1"/>
  <c r="K1233" i="1"/>
  <c r="R1458" i="1" l="1"/>
  <c r="R1459" i="1"/>
  <c r="R1457" i="1"/>
  <c r="O1462" i="1"/>
  <c r="R1460" i="1"/>
  <c r="R1456" i="1"/>
  <c r="W2135" i="1"/>
  <c r="W2136" i="1" s="1"/>
  <c r="W2137" i="1" s="1"/>
  <c r="W2138" i="1" s="1"/>
  <c r="W2149" i="1"/>
  <c r="W2150" i="1" s="1"/>
  <c r="W2151" i="1" s="1"/>
  <c r="W2152" i="1" s="1"/>
  <c r="K1246" i="1"/>
  <c r="K1250" i="1"/>
  <c r="AC1250" i="1" s="1"/>
  <c r="K1248" i="1"/>
  <c r="K1249" i="1"/>
  <c r="K1247" i="1"/>
  <c r="K1254" i="1"/>
  <c r="K1257" i="1"/>
  <c r="AC1257" i="1" s="1"/>
  <c r="H1266" i="1"/>
  <c r="K1256" i="1"/>
  <c r="K1255" i="1"/>
  <c r="K1253" i="1"/>
  <c r="O1483" i="1" l="1"/>
  <c r="R1464" i="1"/>
  <c r="O1476" i="1"/>
  <c r="R1465" i="1"/>
  <c r="R1463" i="1"/>
  <c r="W2156" i="1"/>
  <c r="W2157" i="1" s="1"/>
  <c r="W2158" i="1" s="1"/>
  <c r="W2159" i="1" s="1"/>
  <c r="W2170" i="1"/>
  <c r="W2171" i="1" s="1"/>
  <c r="W2172" i="1" s="1"/>
  <c r="W2173" i="1" s="1"/>
  <c r="K1270" i="1"/>
  <c r="K1268" i="1"/>
  <c r="K1267" i="1"/>
  <c r="K1269" i="1"/>
  <c r="K1271" i="1"/>
  <c r="AC1271" i="1" s="1"/>
  <c r="H1273" i="1"/>
  <c r="R1479" i="1" l="1"/>
  <c r="R1480" i="1"/>
  <c r="R1477" i="1"/>
  <c r="R1478" i="1"/>
  <c r="R1481" i="1"/>
  <c r="R1488" i="1"/>
  <c r="R1487" i="1"/>
  <c r="R1486" i="1"/>
  <c r="O1497" i="1"/>
  <c r="R1484" i="1"/>
  <c r="R1485" i="1"/>
  <c r="W2177" i="1"/>
  <c r="W2178" i="1" s="1"/>
  <c r="W2179" i="1" s="1"/>
  <c r="W2180" i="1" s="1"/>
  <c r="W2191" i="1"/>
  <c r="W2192" i="1" s="1"/>
  <c r="W2193" i="1" s="1"/>
  <c r="W2194" i="1" s="1"/>
  <c r="K1274" i="1"/>
  <c r="K1276" i="1"/>
  <c r="AC1278" i="1" s="1"/>
  <c r="K1275" i="1"/>
  <c r="H1287" i="1"/>
  <c r="R1502" i="1" l="1"/>
  <c r="R1501" i="1"/>
  <c r="R1499" i="1"/>
  <c r="O1504" i="1"/>
  <c r="R1498" i="1"/>
  <c r="R1500" i="1"/>
  <c r="W2198" i="1"/>
  <c r="W2199" i="1" s="1"/>
  <c r="W2200" i="1" s="1"/>
  <c r="W2201" i="1" s="1"/>
  <c r="W2212" i="1"/>
  <c r="W2213" i="1" s="1"/>
  <c r="W2214" i="1" s="1"/>
  <c r="W2215" i="1" s="1"/>
  <c r="K1291" i="1"/>
  <c r="K1289" i="1"/>
  <c r="K1292" i="1"/>
  <c r="AC1292" i="1" s="1"/>
  <c r="K1290" i="1"/>
  <c r="K1288" i="1"/>
  <c r="H1294" i="1"/>
  <c r="O1518" i="1" l="1"/>
  <c r="R1507" i="1"/>
  <c r="R1505" i="1"/>
  <c r="R1506" i="1"/>
  <c r="O1525" i="1"/>
  <c r="W2233" i="1"/>
  <c r="W2234" i="1" s="1"/>
  <c r="W2235" i="1" s="1"/>
  <c r="W2236" i="1" s="1"/>
  <c r="W2219" i="1"/>
  <c r="W2220" i="1" s="1"/>
  <c r="W2221" i="1" s="1"/>
  <c r="W2222" i="1" s="1"/>
  <c r="K1295" i="1"/>
  <c r="K1298" i="1"/>
  <c r="K1299" i="1"/>
  <c r="AC1299" i="1" s="1"/>
  <c r="H1308" i="1"/>
  <c r="K1296" i="1"/>
  <c r="K1297" i="1"/>
  <c r="R1529" i="1" l="1"/>
  <c r="O1539" i="1"/>
  <c r="R1528" i="1"/>
  <c r="R1526" i="1"/>
  <c r="R1527" i="1"/>
  <c r="R1530" i="1"/>
  <c r="R1521" i="1"/>
  <c r="R1520" i="1"/>
  <c r="R1523" i="1"/>
  <c r="R1519" i="1"/>
  <c r="R1522" i="1"/>
  <c r="W2240" i="1"/>
  <c r="W2241" i="1" s="1"/>
  <c r="W2242" i="1" s="1"/>
  <c r="W2243" i="1" s="1"/>
  <c r="W2254" i="1"/>
  <c r="W2255" i="1" s="1"/>
  <c r="W2256" i="1" s="1"/>
  <c r="W2257" i="1" s="1"/>
  <c r="K1311" i="1"/>
  <c r="K1313" i="1"/>
  <c r="AC1313" i="1" s="1"/>
  <c r="K1309" i="1"/>
  <c r="K1310" i="1"/>
  <c r="H1315" i="1"/>
  <c r="K1312" i="1"/>
  <c r="R1543" i="1" l="1"/>
  <c r="O1546" i="1"/>
  <c r="R1544" i="1"/>
  <c r="R1542" i="1"/>
  <c r="R1540" i="1"/>
  <c r="R1541" i="1"/>
  <c r="W2275" i="1"/>
  <c r="W2276" i="1" s="1"/>
  <c r="W2277" i="1" s="1"/>
  <c r="W2278" i="1" s="1"/>
  <c r="W2261" i="1"/>
  <c r="W2262" i="1" s="1"/>
  <c r="W2263" i="1" s="1"/>
  <c r="W2264" i="1" s="1"/>
  <c r="K1317" i="1"/>
  <c r="H1329" i="1"/>
  <c r="H1336" i="1"/>
  <c r="K1316" i="1"/>
  <c r="AC1318" i="1" s="1"/>
  <c r="K1318" i="1"/>
  <c r="O1567" i="1" l="1"/>
  <c r="O1560" i="1"/>
  <c r="R1549" i="1"/>
  <c r="R1547" i="1"/>
  <c r="R1548" i="1"/>
  <c r="W2282" i="1"/>
  <c r="W2283" i="1" s="1"/>
  <c r="W2284" i="1" s="1"/>
  <c r="W2285" i="1" s="1"/>
  <c r="W2296" i="1"/>
  <c r="W2297" i="1" s="1"/>
  <c r="W2298" i="1" s="1"/>
  <c r="W2299" i="1" s="1"/>
  <c r="K1333" i="1"/>
  <c r="K1330" i="1"/>
  <c r="K1334" i="1"/>
  <c r="AC1334" i="1" s="1"/>
  <c r="K1331" i="1"/>
  <c r="K1332" i="1"/>
  <c r="H1350" i="1"/>
  <c r="K1339" i="1"/>
  <c r="K1337" i="1"/>
  <c r="K1340" i="1"/>
  <c r="K1338" i="1"/>
  <c r="K1341" i="1"/>
  <c r="AC1341" i="1" s="1"/>
  <c r="R1565" i="1" l="1"/>
  <c r="R1562" i="1"/>
  <c r="R1563" i="1"/>
  <c r="R1561" i="1"/>
  <c r="R1564" i="1"/>
  <c r="R1568" i="1"/>
  <c r="R1571" i="1"/>
  <c r="O1581" i="1"/>
  <c r="R1570" i="1"/>
  <c r="R1572" i="1"/>
  <c r="R1569" i="1"/>
  <c r="W2303" i="1"/>
  <c r="W2304" i="1" s="1"/>
  <c r="W2305" i="1" s="1"/>
  <c r="W2306" i="1" s="1"/>
  <c r="W2317" i="1"/>
  <c r="W2318" i="1" s="1"/>
  <c r="W2319" i="1" s="1"/>
  <c r="W2320" i="1" s="1"/>
  <c r="K1351" i="1"/>
  <c r="K1355" i="1"/>
  <c r="AC1355" i="1" s="1"/>
  <c r="H1357" i="1"/>
  <c r="K1353" i="1"/>
  <c r="K1352" i="1"/>
  <c r="K1354" i="1"/>
  <c r="R1585" i="1" l="1"/>
  <c r="R1584" i="1"/>
  <c r="R1583" i="1"/>
  <c r="O1588" i="1"/>
  <c r="R1582" i="1"/>
  <c r="R1586" i="1"/>
  <c r="W2324" i="1"/>
  <c r="W2325" i="1" s="1"/>
  <c r="W2326" i="1" s="1"/>
  <c r="W2327" i="1" s="1"/>
  <c r="W2338" i="1"/>
  <c r="W2339" i="1" s="1"/>
  <c r="W2340" i="1" s="1"/>
  <c r="W2341" i="1" s="1"/>
  <c r="K1359" i="1"/>
  <c r="K1360" i="1"/>
  <c r="AC1362" i="1" s="1"/>
  <c r="K1358" i="1"/>
  <c r="H1371" i="1"/>
  <c r="R1590" i="1" l="1"/>
  <c r="O1602" i="1"/>
  <c r="R1591" i="1"/>
  <c r="R1589" i="1"/>
  <c r="O1609" i="1"/>
  <c r="W2345" i="1"/>
  <c r="W2346" i="1" s="1"/>
  <c r="W2347" i="1" s="1"/>
  <c r="W2348" i="1" s="1"/>
  <c r="W2359" i="1"/>
  <c r="W2360" i="1" s="1"/>
  <c r="W2361" i="1" s="1"/>
  <c r="W2362" i="1" s="1"/>
  <c r="H1378" i="1"/>
  <c r="K1375" i="1"/>
  <c r="K1376" i="1"/>
  <c r="AC1376" i="1" s="1"/>
  <c r="K1374" i="1"/>
  <c r="K1373" i="1"/>
  <c r="K1372" i="1"/>
  <c r="R1606" i="1" l="1"/>
  <c r="R1604" i="1"/>
  <c r="R1607" i="1"/>
  <c r="R1603" i="1"/>
  <c r="R1605" i="1"/>
  <c r="O1623" i="1"/>
  <c r="R1612" i="1"/>
  <c r="R1611" i="1"/>
  <c r="R1610" i="1"/>
  <c r="R1614" i="1"/>
  <c r="R1613" i="1"/>
  <c r="W2366" i="1"/>
  <c r="W2367" i="1" s="1"/>
  <c r="W2368" i="1" s="1"/>
  <c r="W2369" i="1" s="1"/>
  <c r="W2380" i="1"/>
  <c r="W2381" i="1" s="1"/>
  <c r="W2382" i="1" s="1"/>
  <c r="W2383" i="1" s="1"/>
  <c r="K1383" i="1"/>
  <c r="AC1383" i="1" s="1"/>
  <c r="K1381" i="1"/>
  <c r="H1392" i="1"/>
  <c r="H1399" i="1" s="1"/>
  <c r="K1379" i="1"/>
  <c r="K1382" i="1"/>
  <c r="K1380" i="1"/>
  <c r="H1420" i="1" l="1"/>
  <c r="K1400" i="1"/>
  <c r="K1402" i="1"/>
  <c r="K1401" i="1"/>
  <c r="H1413" i="1"/>
  <c r="R1626" i="1"/>
  <c r="R1627" i="1"/>
  <c r="R1625" i="1"/>
  <c r="O1630" i="1"/>
  <c r="R1628" i="1"/>
  <c r="R1624" i="1"/>
  <c r="W2387" i="1"/>
  <c r="W2388" i="1" s="1"/>
  <c r="W2389" i="1" s="1"/>
  <c r="W2390" i="1" s="1"/>
  <c r="W2401" i="1"/>
  <c r="W2402" i="1" s="1"/>
  <c r="W2403" i="1" s="1"/>
  <c r="W2404" i="1" s="1"/>
  <c r="K1395" i="1"/>
  <c r="K1394" i="1"/>
  <c r="K1393" i="1"/>
  <c r="K1396" i="1"/>
  <c r="K1397" i="1"/>
  <c r="AC1397" i="1" s="1"/>
  <c r="K1418" i="1" l="1"/>
  <c r="K1414" i="1"/>
  <c r="K1416" i="1"/>
  <c r="K1415" i="1"/>
  <c r="K1417" i="1"/>
  <c r="K1421" i="1"/>
  <c r="K1424" i="1"/>
  <c r="K1422" i="1"/>
  <c r="H1434" i="1"/>
  <c r="K1423" i="1"/>
  <c r="K1425" i="1"/>
  <c r="O1651" i="1"/>
  <c r="O1644" i="1"/>
  <c r="R1633" i="1"/>
  <c r="R1631" i="1"/>
  <c r="R1632" i="1"/>
  <c r="W2422" i="1"/>
  <c r="W2423" i="1" s="1"/>
  <c r="W2424" i="1" s="1"/>
  <c r="W2425" i="1" s="1"/>
  <c r="W2408" i="1"/>
  <c r="W2409" i="1" s="1"/>
  <c r="W2410" i="1" s="1"/>
  <c r="W2411" i="1" s="1"/>
  <c r="K1435" i="1" l="1"/>
  <c r="K1439" i="1"/>
  <c r="K1437" i="1"/>
  <c r="K1438" i="1"/>
  <c r="H1441" i="1"/>
  <c r="K1436" i="1"/>
  <c r="R1647" i="1"/>
  <c r="R1648" i="1"/>
  <c r="R1646" i="1"/>
  <c r="R1649" i="1"/>
  <c r="R1645" i="1"/>
  <c r="O1665" i="1"/>
  <c r="R1652" i="1"/>
  <c r="R1655" i="1"/>
  <c r="R1654" i="1"/>
  <c r="R1653" i="1"/>
  <c r="R1656" i="1"/>
  <c r="W2443" i="1"/>
  <c r="W2444" i="1" s="1"/>
  <c r="W2445" i="1" s="1"/>
  <c r="W2446" i="1" s="1"/>
  <c r="W2429" i="1"/>
  <c r="W2430" i="1" s="1"/>
  <c r="W2431" i="1" s="1"/>
  <c r="W2432" i="1" s="1"/>
  <c r="K1443" i="1" l="1"/>
  <c r="K1444" i="1"/>
  <c r="H1455" i="1"/>
  <c r="K1442" i="1"/>
  <c r="R1670" i="1"/>
  <c r="O1672" i="1"/>
  <c r="R1666" i="1"/>
  <c r="R1668" i="1"/>
  <c r="R1669" i="1"/>
  <c r="R1667" i="1"/>
  <c r="W2450" i="1"/>
  <c r="W2451" i="1" s="1"/>
  <c r="W2452" i="1" s="1"/>
  <c r="W2453" i="1" s="1"/>
  <c r="W2464" i="1"/>
  <c r="W2465" i="1" s="1"/>
  <c r="W2466" i="1" s="1"/>
  <c r="W2467" i="1" s="1"/>
  <c r="K1456" i="1" l="1"/>
  <c r="K1459" i="1"/>
  <c r="K1457" i="1"/>
  <c r="K1460" i="1"/>
  <c r="K1458" i="1"/>
  <c r="H1462" i="1"/>
  <c r="R1673" i="1"/>
  <c r="R1674" i="1"/>
  <c r="O1693" i="1"/>
  <c r="R1675" i="1"/>
  <c r="O1686" i="1"/>
  <c r="W2471" i="1"/>
  <c r="W2472" i="1" s="1"/>
  <c r="W2473" i="1" s="1"/>
  <c r="W2474" i="1" s="1"/>
  <c r="W2485" i="1"/>
  <c r="W2486" i="1" s="1"/>
  <c r="W2487" i="1" s="1"/>
  <c r="W2488" i="1" s="1"/>
  <c r="K1467" i="1" l="1"/>
  <c r="K1466" i="1"/>
  <c r="K1464" i="1"/>
  <c r="H1476" i="1"/>
  <c r="K1465" i="1"/>
  <c r="K1463" i="1"/>
  <c r="R1697" i="1"/>
  <c r="O1707" i="1"/>
  <c r="R1696" i="1"/>
  <c r="R1695" i="1"/>
  <c r="R1694" i="1"/>
  <c r="R1698" i="1"/>
  <c r="R1690" i="1"/>
  <c r="R1689" i="1"/>
  <c r="R1691" i="1"/>
  <c r="R1687" i="1"/>
  <c r="R1688" i="1"/>
  <c r="W2492" i="1"/>
  <c r="W2493" i="1" s="1"/>
  <c r="W2494" i="1" s="1"/>
  <c r="W2495" i="1" s="1"/>
  <c r="W2506" i="1"/>
  <c r="W2507" i="1" s="1"/>
  <c r="W2508" i="1" s="1"/>
  <c r="W2509" i="1" s="1"/>
  <c r="H1483" i="1" l="1"/>
  <c r="K1479" i="1"/>
  <c r="K1481" i="1"/>
  <c r="K1480" i="1"/>
  <c r="K1478" i="1"/>
  <c r="K1477" i="1"/>
  <c r="R1709" i="1"/>
  <c r="R1711" i="1"/>
  <c r="R1712" i="1"/>
  <c r="O1714" i="1"/>
  <c r="R1708" i="1"/>
  <c r="R1710" i="1"/>
  <c r="W2513" i="1"/>
  <c r="W2514" i="1" s="1"/>
  <c r="W2515" i="1" s="1"/>
  <c r="W2516" i="1" s="1"/>
  <c r="W2527" i="1"/>
  <c r="W2528" i="1" s="1"/>
  <c r="W2529" i="1" s="1"/>
  <c r="W2530" i="1" s="1"/>
  <c r="H1504" i="1" l="1"/>
  <c r="K1486" i="1"/>
  <c r="K1484" i="1"/>
  <c r="H1497" i="1"/>
  <c r="K1485" i="1"/>
  <c r="O1735" i="1"/>
  <c r="R1715" i="1"/>
  <c r="O1728" i="1"/>
  <c r="R1717" i="1"/>
  <c r="R1716" i="1"/>
  <c r="W2534" i="1"/>
  <c r="W2535" i="1" s="1"/>
  <c r="W2536" i="1" s="1"/>
  <c r="W2537" i="1" s="1"/>
  <c r="W2548" i="1"/>
  <c r="W2549" i="1" s="1"/>
  <c r="W2550" i="1" s="1"/>
  <c r="W2551" i="1" s="1"/>
  <c r="K1502" i="1" l="1"/>
  <c r="K1500" i="1"/>
  <c r="K1501" i="1"/>
  <c r="K1498" i="1"/>
  <c r="K1499" i="1"/>
  <c r="K1507" i="1"/>
  <c r="K1505" i="1"/>
  <c r="K1508" i="1"/>
  <c r="K1506" i="1"/>
  <c r="K1509" i="1"/>
  <c r="H1518" i="1"/>
  <c r="R1732" i="1"/>
  <c r="R1730" i="1"/>
  <c r="R1733" i="1"/>
  <c r="R1731" i="1"/>
  <c r="R1729" i="1"/>
  <c r="R1738" i="1"/>
  <c r="O1749" i="1"/>
  <c r="R1739" i="1"/>
  <c r="R1740" i="1"/>
  <c r="R1737" i="1"/>
  <c r="R1736" i="1"/>
  <c r="W2555" i="1"/>
  <c r="W2556" i="1" s="1"/>
  <c r="W2557" i="1" s="1"/>
  <c r="W2558" i="1" s="1"/>
  <c r="W2569" i="1"/>
  <c r="W2570" i="1" s="1"/>
  <c r="W2571" i="1" s="1"/>
  <c r="W2572" i="1" s="1"/>
  <c r="K1521" i="1" l="1"/>
  <c r="K1520" i="1"/>
  <c r="K1519" i="1"/>
  <c r="H1525" i="1"/>
  <c r="K1523" i="1"/>
  <c r="K1522" i="1"/>
  <c r="R1751" i="1"/>
  <c r="O1756" i="1"/>
  <c r="R1754" i="1"/>
  <c r="R1752" i="1"/>
  <c r="R1753" i="1"/>
  <c r="R1750" i="1"/>
  <c r="W2590" i="1"/>
  <c r="W2591" i="1" s="1"/>
  <c r="W2592" i="1" s="1"/>
  <c r="W2593" i="1" s="1"/>
  <c r="W2576" i="1"/>
  <c r="W2577" i="1" s="1"/>
  <c r="W2578" i="1" s="1"/>
  <c r="W2579" i="1" s="1"/>
  <c r="K1526" i="1" l="1"/>
  <c r="K1527" i="1"/>
  <c r="H1539" i="1"/>
  <c r="K1528" i="1"/>
  <c r="O1770" i="1"/>
  <c r="R1759" i="1"/>
  <c r="R1757" i="1"/>
  <c r="O1777" i="1"/>
  <c r="R1758" i="1"/>
  <c r="W2597" i="1"/>
  <c r="W2598" i="1" s="1"/>
  <c r="W2599" i="1" s="1"/>
  <c r="W2600" i="1" s="1"/>
  <c r="W2611" i="1"/>
  <c r="W2612" i="1" s="1"/>
  <c r="W2613" i="1" s="1"/>
  <c r="W2614" i="1" s="1"/>
  <c r="K1544" i="1" l="1"/>
  <c r="K1542" i="1"/>
  <c r="K1543" i="1"/>
  <c r="K1540" i="1"/>
  <c r="K1541" i="1"/>
  <c r="H1546" i="1"/>
  <c r="R1781" i="1"/>
  <c r="O1791" i="1"/>
  <c r="R1780" i="1"/>
  <c r="R1782" i="1"/>
  <c r="R1778" i="1"/>
  <c r="R1779" i="1"/>
  <c r="R1774" i="1"/>
  <c r="R1772" i="1"/>
  <c r="R1773" i="1"/>
  <c r="R1771" i="1"/>
  <c r="R1775" i="1"/>
  <c r="W2632" i="1"/>
  <c r="W2633" i="1" s="1"/>
  <c r="W2634" i="1" s="1"/>
  <c r="W2635" i="1" s="1"/>
  <c r="W2618" i="1"/>
  <c r="W2619" i="1" s="1"/>
  <c r="W2620" i="1" s="1"/>
  <c r="W2621" i="1" s="1"/>
  <c r="K1549" i="1" l="1"/>
  <c r="K1551" i="1"/>
  <c r="K1550" i="1"/>
  <c r="K1547" i="1"/>
  <c r="K1548" i="1"/>
  <c r="H1560" i="1"/>
  <c r="O1798" i="1"/>
  <c r="R1795" i="1"/>
  <c r="R1793" i="1"/>
  <c r="R1796" i="1"/>
  <c r="R1792" i="1"/>
  <c r="R1794" i="1"/>
  <c r="W2639" i="1"/>
  <c r="W2640" i="1" s="1"/>
  <c r="W2641" i="1" s="1"/>
  <c r="W2642" i="1" s="1"/>
  <c r="W2653" i="1"/>
  <c r="W2654" i="1" s="1"/>
  <c r="W2655" i="1" s="1"/>
  <c r="W2656" i="1" s="1"/>
  <c r="H1567" i="1" l="1"/>
  <c r="K1564" i="1"/>
  <c r="K1562" i="1"/>
  <c r="K1563" i="1"/>
  <c r="K1565" i="1"/>
  <c r="K1561" i="1"/>
  <c r="O1819" i="1"/>
  <c r="O1812" i="1"/>
  <c r="R1801" i="1"/>
  <c r="R1799" i="1"/>
  <c r="R1800" i="1"/>
  <c r="H1581" i="1" l="1"/>
  <c r="H1588" i="1"/>
  <c r="K1570" i="1"/>
  <c r="K1569" i="1"/>
  <c r="K1568" i="1"/>
  <c r="R1815" i="1"/>
  <c r="R1817" i="1"/>
  <c r="R1814" i="1"/>
  <c r="R1816" i="1"/>
  <c r="R1813" i="1"/>
  <c r="R1823" i="1"/>
  <c r="R1820" i="1"/>
  <c r="R1824" i="1"/>
  <c r="O1833" i="1"/>
  <c r="R1821" i="1"/>
  <c r="R1822" i="1"/>
  <c r="K1590" i="1" l="1"/>
  <c r="H1602" i="1"/>
  <c r="K1591" i="1"/>
  <c r="K1589" i="1"/>
  <c r="K1593" i="1"/>
  <c r="K1592" i="1"/>
  <c r="K1584" i="1"/>
  <c r="K1582" i="1"/>
  <c r="K1585" i="1"/>
  <c r="K1583" i="1"/>
  <c r="K1586" i="1"/>
  <c r="R1834" i="1"/>
  <c r="R1835" i="1"/>
  <c r="R1838" i="1"/>
  <c r="O1840" i="1"/>
  <c r="R1836" i="1"/>
  <c r="R1837" i="1"/>
  <c r="K1605" i="1" l="1"/>
  <c r="K1603" i="1"/>
  <c r="K1604" i="1"/>
  <c r="K1606" i="1"/>
  <c r="H1609" i="1"/>
  <c r="K1607" i="1"/>
  <c r="O1854" i="1"/>
  <c r="R1843" i="1"/>
  <c r="R1841" i="1"/>
  <c r="O1861" i="1"/>
  <c r="R1842" i="1"/>
  <c r="H1623" i="1" l="1"/>
  <c r="K1612" i="1"/>
  <c r="K1610" i="1"/>
  <c r="K1611" i="1"/>
  <c r="O1875" i="1"/>
  <c r="R1862" i="1"/>
  <c r="R1866" i="1"/>
  <c r="R1863" i="1"/>
  <c r="R1865" i="1"/>
  <c r="R1864" i="1"/>
  <c r="R1859" i="1"/>
  <c r="R1856" i="1"/>
  <c r="R1857" i="1"/>
  <c r="R1855" i="1"/>
  <c r="R1858" i="1"/>
  <c r="K1628" i="1" l="1"/>
  <c r="K1624" i="1"/>
  <c r="H1630" i="1"/>
  <c r="K1627" i="1"/>
  <c r="K1625" i="1"/>
  <c r="K1626" i="1"/>
  <c r="R1880" i="1"/>
  <c r="R1876" i="1"/>
  <c r="R1879" i="1"/>
  <c r="O1882" i="1"/>
  <c r="R1877" i="1"/>
  <c r="R1878" i="1"/>
  <c r="K1633" i="1" l="1"/>
  <c r="K1635" i="1"/>
  <c r="H1644" i="1"/>
  <c r="K1631" i="1"/>
  <c r="K1634" i="1"/>
  <c r="K1632" i="1"/>
  <c r="O1903" i="1"/>
  <c r="R1885" i="1"/>
  <c r="R1883" i="1"/>
  <c r="O1896" i="1"/>
  <c r="R1884" i="1"/>
  <c r="H1651" i="1" l="1"/>
  <c r="K1645" i="1"/>
  <c r="K1648" i="1"/>
  <c r="K1649" i="1"/>
  <c r="K1646" i="1"/>
  <c r="K1647" i="1"/>
  <c r="R1900" i="1"/>
  <c r="R1898" i="1"/>
  <c r="R1899" i="1"/>
  <c r="R1901" i="1"/>
  <c r="R1897" i="1"/>
  <c r="R1908" i="1"/>
  <c r="R1907" i="1"/>
  <c r="R1906" i="1"/>
  <c r="O1917" i="1"/>
  <c r="R1905" i="1"/>
  <c r="R1904" i="1"/>
  <c r="H1665" i="1" l="1"/>
  <c r="K1653" i="1"/>
  <c r="H1672" i="1"/>
  <c r="K1652" i="1"/>
  <c r="K1654" i="1"/>
  <c r="R1921" i="1"/>
  <c r="R1922" i="1"/>
  <c r="R1920" i="1"/>
  <c r="R1918" i="1"/>
  <c r="R1919" i="1"/>
  <c r="O1924" i="1"/>
  <c r="K1676" i="1" l="1"/>
  <c r="H1686" i="1"/>
  <c r="K1673" i="1"/>
  <c r="K1674" i="1"/>
  <c r="K1675" i="1"/>
  <c r="K1677" i="1"/>
  <c r="K1667" i="1"/>
  <c r="K1670" i="1"/>
  <c r="K1668" i="1"/>
  <c r="K1666" i="1"/>
  <c r="K1669" i="1"/>
  <c r="O1938" i="1"/>
  <c r="O1945" i="1"/>
  <c r="R1925" i="1"/>
  <c r="R1926" i="1"/>
  <c r="R1927" i="1"/>
  <c r="K1688" i="1" l="1"/>
  <c r="H1693" i="1"/>
  <c r="K1691" i="1"/>
  <c r="K1689" i="1"/>
  <c r="K1687" i="1"/>
  <c r="K1690" i="1"/>
  <c r="R1949" i="1"/>
  <c r="R1947" i="1"/>
  <c r="O1959" i="1"/>
  <c r="R1948" i="1"/>
  <c r="R1946" i="1"/>
  <c r="R1950" i="1"/>
  <c r="R1943" i="1"/>
  <c r="R1941" i="1"/>
  <c r="R1939" i="1"/>
  <c r="R1942" i="1"/>
  <c r="R1940" i="1"/>
  <c r="K1695" i="1" l="1"/>
  <c r="H1707" i="1"/>
  <c r="K1696" i="1"/>
  <c r="K1694" i="1"/>
  <c r="O1966" i="1"/>
  <c r="R1964" i="1"/>
  <c r="R1962" i="1"/>
  <c r="R1960" i="1"/>
  <c r="R1963" i="1"/>
  <c r="R1961" i="1"/>
  <c r="H1714" i="1" l="1"/>
  <c r="K1712" i="1"/>
  <c r="K1710" i="1"/>
  <c r="K1708" i="1"/>
  <c r="K1711" i="1"/>
  <c r="K1709" i="1"/>
  <c r="O1987" i="1"/>
  <c r="R1967" i="1"/>
  <c r="R1968" i="1"/>
  <c r="O1980" i="1"/>
  <c r="R1969" i="1"/>
  <c r="K1717" i="1" l="1"/>
  <c r="K1715" i="1"/>
  <c r="H1728" i="1"/>
  <c r="K1719" i="1"/>
  <c r="K1716" i="1"/>
  <c r="K1718" i="1"/>
  <c r="R1985" i="1"/>
  <c r="R1983" i="1"/>
  <c r="R1984" i="1"/>
  <c r="R1981" i="1"/>
  <c r="R1982" i="1"/>
  <c r="O2001" i="1"/>
  <c r="R1988" i="1"/>
  <c r="R1991" i="1"/>
  <c r="R1990" i="1"/>
  <c r="R1989" i="1"/>
  <c r="R1992" i="1"/>
  <c r="H1735" i="1" l="1"/>
  <c r="K1733" i="1"/>
  <c r="K1732" i="1"/>
  <c r="K1730" i="1"/>
  <c r="K1731" i="1"/>
  <c r="K1729" i="1"/>
  <c r="R2006" i="1"/>
  <c r="R2002" i="1"/>
  <c r="R2003" i="1"/>
  <c r="R2005" i="1"/>
  <c r="O2008" i="1"/>
  <c r="R2004" i="1"/>
  <c r="H1749" i="1" l="1"/>
  <c r="H1756" i="1"/>
  <c r="K1738" i="1"/>
  <c r="K1737" i="1"/>
  <c r="K1736" i="1"/>
  <c r="R2009" i="1"/>
  <c r="O2029" i="1"/>
  <c r="R2010" i="1"/>
  <c r="O2022" i="1"/>
  <c r="R2011" i="1"/>
  <c r="H1770" i="1" l="1"/>
  <c r="K1758" i="1"/>
  <c r="K1760" i="1"/>
  <c r="K1761" i="1"/>
  <c r="K1757" i="1"/>
  <c r="K1759" i="1"/>
  <c r="K1750" i="1"/>
  <c r="K1751" i="1"/>
  <c r="K1753" i="1"/>
  <c r="K1754" i="1"/>
  <c r="K1752" i="1"/>
  <c r="R2026" i="1"/>
  <c r="R2025" i="1"/>
  <c r="R2027" i="1"/>
  <c r="R2023" i="1"/>
  <c r="R2024" i="1"/>
  <c r="O2043" i="1"/>
  <c r="R2032" i="1"/>
  <c r="R2030" i="1"/>
  <c r="R2034" i="1"/>
  <c r="R2031" i="1"/>
  <c r="R2033" i="1"/>
  <c r="K1774" i="1" l="1"/>
  <c r="H1777" i="1"/>
  <c r="K1775" i="1"/>
  <c r="K1773" i="1"/>
  <c r="K1771" i="1"/>
  <c r="K1772" i="1"/>
  <c r="R2046" i="1"/>
  <c r="R2047" i="1"/>
  <c r="O2050" i="1"/>
  <c r="R2045" i="1"/>
  <c r="R2048" i="1"/>
  <c r="R2044" i="1"/>
  <c r="K1778" i="1" l="1"/>
  <c r="K1780" i="1"/>
  <c r="K1779" i="1"/>
  <c r="H1791" i="1"/>
  <c r="O2071" i="1"/>
  <c r="R2051" i="1"/>
  <c r="O2064" i="1"/>
  <c r="R2053" i="1"/>
  <c r="R2052" i="1"/>
  <c r="K1793" i="1" l="1"/>
  <c r="K1795" i="1"/>
  <c r="H1798" i="1"/>
  <c r="K1794" i="1"/>
  <c r="K1796" i="1"/>
  <c r="K1792" i="1"/>
  <c r="R2067" i="1"/>
  <c r="R2065" i="1"/>
  <c r="R2068" i="1"/>
  <c r="R2066" i="1"/>
  <c r="R2069" i="1"/>
  <c r="R2075" i="1"/>
  <c r="R2074" i="1"/>
  <c r="R2072" i="1"/>
  <c r="O2085" i="1"/>
  <c r="R2073" i="1"/>
  <c r="R2076" i="1"/>
  <c r="H1812" i="1" l="1"/>
  <c r="K1801" i="1"/>
  <c r="K1799" i="1"/>
  <c r="K1802" i="1"/>
  <c r="K1800" i="1"/>
  <c r="K1803" i="1"/>
  <c r="R2088" i="1"/>
  <c r="R2089" i="1"/>
  <c r="O2092" i="1"/>
  <c r="R2087" i="1"/>
  <c r="R2090" i="1"/>
  <c r="R2086" i="1"/>
  <c r="H1819" i="1" l="1"/>
  <c r="K1813" i="1"/>
  <c r="K1814" i="1"/>
  <c r="K1816" i="1"/>
  <c r="K1817" i="1"/>
  <c r="K1815" i="1"/>
  <c r="R2093" i="1"/>
  <c r="R2094" i="1"/>
  <c r="O2106" i="1"/>
  <c r="R2095" i="1"/>
  <c r="O2113" i="1"/>
  <c r="H1833" i="1" l="1"/>
  <c r="K1822" i="1"/>
  <c r="H1840" i="1"/>
  <c r="K1821" i="1"/>
  <c r="K1820" i="1"/>
  <c r="R2117" i="1"/>
  <c r="R2118" i="1"/>
  <c r="O2127" i="1"/>
  <c r="R2116" i="1"/>
  <c r="R2114" i="1"/>
  <c r="R2115" i="1"/>
  <c r="R2109" i="1"/>
  <c r="R2107" i="1"/>
  <c r="R2110" i="1"/>
  <c r="R2108" i="1"/>
  <c r="R2111" i="1"/>
  <c r="H1854" i="1" l="1"/>
  <c r="K1841" i="1"/>
  <c r="K1845" i="1"/>
  <c r="K1843" i="1"/>
  <c r="K1842" i="1"/>
  <c r="K1844" i="1"/>
  <c r="K1837" i="1"/>
  <c r="K1838" i="1"/>
  <c r="K1836" i="1"/>
  <c r="K1834" i="1"/>
  <c r="K1835" i="1"/>
  <c r="O2134" i="1"/>
  <c r="R2130" i="1"/>
  <c r="R2128" i="1"/>
  <c r="R2131" i="1"/>
  <c r="R2129" i="1"/>
  <c r="R2132" i="1"/>
  <c r="K1859" i="1" l="1"/>
  <c r="K1857" i="1"/>
  <c r="K1855" i="1"/>
  <c r="K1858" i="1"/>
  <c r="K1856" i="1"/>
  <c r="H1861" i="1"/>
  <c r="O2155" i="1"/>
  <c r="R2136" i="1"/>
  <c r="O2148" i="1"/>
  <c r="R2137" i="1"/>
  <c r="R2135" i="1"/>
  <c r="H1875" i="1" l="1"/>
  <c r="K1864" i="1"/>
  <c r="K1862" i="1"/>
  <c r="K1863" i="1"/>
  <c r="R2149" i="1"/>
  <c r="R2152" i="1"/>
  <c r="R2150" i="1"/>
  <c r="R2153" i="1"/>
  <c r="R2151" i="1"/>
  <c r="R2159" i="1"/>
  <c r="R2158" i="1"/>
  <c r="R2160" i="1"/>
  <c r="O2169" i="1"/>
  <c r="R2156" i="1"/>
  <c r="R2157" i="1"/>
  <c r="K1880" i="1" l="1"/>
  <c r="K1878" i="1"/>
  <c r="K1876" i="1"/>
  <c r="K1877" i="1"/>
  <c r="K1879" i="1"/>
  <c r="H1882" i="1"/>
  <c r="O2176" i="1"/>
  <c r="R2174" i="1"/>
  <c r="R2173" i="1"/>
  <c r="R2172" i="1"/>
  <c r="R2170" i="1"/>
  <c r="R2171" i="1"/>
  <c r="K1886" i="1" l="1"/>
  <c r="K1884" i="1"/>
  <c r="H1896" i="1"/>
  <c r="K1885" i="1"/>
  <c r="K1883" i="1"/>
  <c r="K1887" i="1"/>
  <c r="O2197" i="1"/>
  <c r="R2179" i="1"/>
  <c r="O2190" i="1"/>
  <c r="R2177" i="1"/>
  <c r="R2178" i="1"/>
  <c r="H1903" i="1" l="1"/>
  <c r="K1901" i="1"/>
  <c r="K1899" i="1"/>
  <c r="K1897" i="1"/>
  <c r="K1900" i="1"/>
  <c r="K1898" i="1"/>
  <c r="R2195" i="1"/>
  <c r="R2193" i="1"/>
  <c r="R2191" i="1"/>
  <c r="R2192" i="1"/>
  <c r="R2194" i="1"/>
  <c r="R2200" i="1"/>
  <c r="R2198" i="1"/>
  <c r="R2202" i="1"/>
  <c r="R2199" i="1"/>
  <c r="R2201" i="1"/>
  <c r="O2211" i="1"/>
  <c r="K1905" i="1" l="1"/>
  <c r="K1906" i="1"/>
  <c r="K1904" i="1"/>
  <c r="H1917" i="1"/>
  <c r="H1924" i="1"/>
  <c r="R2212" i="1"/>
  <c r="R2215" i="1"/>
  <c r="R2216" i="1"/>
  <c r="R2213" i="1"/>
  <c r="O2218" i="1"/>
  <c r="R2214" i="1"/>
  <c r="K1928" i="1" l="1"/>
  <c r="K1926" i="1"/>
  <c r="K1929" i="1"/>
  <c r="K1925" i="1"/>
  <c r="H1938" i="1"/>
  <c r="K1927" i="1"/>
  <c r="K1922" i="1"/>
  <c r="K1920" i="1"/>
  <c r="K1921" i="1"/>
  <c r="K1918" i="1"/>
  <c r="K1919" i="1"/>
  <c r="O2239" i="1"/>
  <c r="O2232" i="1"/>
  <c r="R2221" i="1"/>
  <c r="R2219" i="1"/>
  <c r="R2220" i="1"/>
  <c r="K1943" i="1" l="1"/>
  <c r="K1941" i="1"/>
  <c r="K1939" i="1"/>
  <c r="K1942" i="1"/>
  <c r="K1940" i="1"/>
  <c r="H1945" i="1"/>
  <c r="R2237" i="1"/>
  <c r="R2234" i="1"/>
  <c r="R2235" i="1"/>
  <c r="R2233" i="1"/>
  <c r="R2236" i="1"/>
  <c r="O2253" i="1"/>
  <c r="R2243" i="1"/>
  <c r="R2242" i="1"/>
  <c r="R2241" i="1"/>
  <c r="R2240" i="1"/>
  <c r="R2244" i="1"/>
  <c r="K1947" i="1" l="1"/>
  <c r="H1959" i="1"/>
  <c r="K1948" i="1"/>
  <c r="K1946" i="1"/>
  <c r="R2257" i="1"/>
  <c r="O2260" i="1"/>
  <c r="R2254" i="1"/>
  <c r="R2258" i="1"/>
  <c r="R2255" i="1"/>
  <c r="R2256" i="1"/>
  <c r="H1966" i="1" l="1"/>
  <c r="K1964" i="1"/>
  <c r="K1962" i="1"/>
  <c r="K1960" i="1"/>
  <c r="K1963" i="1"/>
  <c r="K1961" i="1"/>
  <c r="O2274" i="1"/>
  <c r="R2263" i="1"/>
  <c r="R2261" i="1"/>
  <c r="O2281" i="1"/>
  <c r="R2262" i="1"/>
  <c r="K1968" i="1" l="1"/>
  <c r="H1980" i="1"/>
  <c r="K1969" i="1"/>
  <c r="K1967" i="1"/>
  <c r="K1970" i="1"/>
  <c r="K1971" i="1"/>
  <c r="O2295" i="1"/>
  <c r="R2284" i="1"/>
  <c r="R2282" i="1"/>
  <c r="R2286" i="1"/>
  <c r="R2285" i="1"/>
  <c r="R2283" i="1"/>
  <c r="R2278" i="1"/>
  <c r="R2276" i="1"/>
  <c r="R2279" i="1"/>
  <c r="R2275" i="1"/>
  <c r="R2277" i="1"/>
  <c r="H1987" i="1" l="1"/>
  <c r="K1982" i="1"/>
  <c r="K1985" i="1"/>
  <c r="K1984" i="1"/>
  <c r="K1981" i="1"/>
  <c r="K1983" i="1"/>
  <c r="R2298" i="1"/>
  <c r="R2299" i="1"/>
  <c r="O2302" i="1"/>
  <c r="R2297" i="1"/>
  <c r="R2300" i="1"/>
  <c r="R2296" i="1"/>
  <c r="H2001" i="1" l="1"/>
  <c r="K1990" i="1"/>
  <c r="K1989" i="1"/>
  <c r="K1988" i="1"/>
  <c r="H2008" i="1"/>
  <c r="O2323" i="1"/>
  <c r="O2316" i="1"/>
  <c r="R2305" i="1"/>
  <c r="R2304" i="1"/>
  <c r="R2303" i="1"/>
  <c r="K2013" i="1" l="1"/>
  <c r="H2022" i="1"/>
  <c r="K2011" i="1"/>
  <c r="K2009" i="1"/>
  <c r="K2012" i="1"/>
  <c r="K2010" i="1"/>
  <c r="K2004" i="1"/>
  <c r="K2002" i="1"/>
  <c r="K2005" i="1"/>
  <c r="K2003" i="1"/>
  <c r="K2006" i="1"/>
  <c r="R2317" i="1"/>
  <c r="R2321" i="1"/>
  <c r="R2320" i="1"/>
  <c r="R2319" i="1"/>
  <c r="R2318" i="1"/>
  <c r="R2328" i="1"/>
  <c r="O2337" i="1"/>
  <c r="R2327" i="1"/>
  <c r="R2326" i="1"/>
  <c r="R2324" i="1"/>
  <c r="R2325" i="1"/>
  <c r="K2026" i="1" l="1"/>
  <c r="K2024" i="1"/>
  <c r="H2029" i="1"/>
  <c r="K2027" i="1"/>
  <c r="K2025" i="1"/>
  <c r="K2023" i="1"/>
  <c r="R2342" i="1"/>
  <c r="O2344" i="1"/>
  <c r="R2341" i="1"/>
  <c r="R2339" i="1"/>
  <c r="R2338" i="1"/>
  <c r="R2340" i="1"/>
  <c r="K2031" i="1" l="1"/>
  <c r="K2032" i="1"/>
  <c r="K2030" i="1"/>
  <c r="H2043" i="1"/>
  <c r="O2358" i="1"/>
  <c r="R2346" i="1"/>
  <c r="R2347" i="1"/>
  <c r="R2345" i="1"/>
  <c r="O2365" i="1"/>
  <c r="K2047" i="1" l="1"/>
  <c r="H2050" i="1"/>
  <c r="K2045" i="1"/>
  <c r="K2046" i="1"/>
  <c r="K2044" i="1"/>
  <c r="K2048" i="1"/>
  <c r="R2366" i="1"/>
  <c r="O2379" i="1"/>
  <c r="R2370" i="1"/>
  <c r="R2367" i="1"/>
  <c r="R2368" i="1"/>
  <c r="R2369" i="1"/>
  <c r="R2359" i="1"/>
  <c r="R2362" i="1"/>
  <c r="R2360" i="1"/>
  <c r="R2361" i="1"/>
  <c r="R2363" i="1"/>
  <c r="K2055" i="1" l="1"/>
  <c r="K2054" i="1"/>
  <c r="K2052" i="1"/>
  <c r="K2051" i="1"/>
  <c r="K2053" i="1"/>
  <c r="H2064" i="1"/>
  <c r="R2382" i="1"/>
  <c r="R2380" i="1"/>
  <c r="O2386" i="1"/>
  <c r="R2383" i="1"/>
  <c r="R2381" i="1"/>
  <c r="R2384" i="1"/>
  <c r="H2071" i="1" l="1"/>
  <c r="K2067" i="1"/>
  <c r="K2066" i="1"/>
  <c r="K2065" i="1"/>
  <c r="K2068" i="1"/>
  <c r="K2069" i="1"/>
  <c r="O2407" i="1"/>
  <c r="R2387" i="1"/>
  <c r="O2400" i="1"/>
  <c r="R2389" i="1"/>
  <c r="R2388" i="1"/>
  <c r="K2073" i="1" l="1"/>
  <c r="H2085" i="1"/>
  <c r="K2072" i="1"/>
  <c r="H2092" i="1"/>
  <c r="K2074" i="1"/>
  <c r="R2401" i="1"/>
  <c r="R2404" i="1"/>
  <c r="R2402" i="1"/>
  <c r="R2405" i="1"/>
  <c r="R2403" i="1"/>
  <c r="R2411" i="1"/>
  <c r="R2410" i="1"/>
  <c r="R2408" i="1"/>
  <c r="R2412" i="1"/>
  <c r="R2409" i="1"/>
  <c r="O2421" i="1"/>
  <c r="K2090" i="1" l="1"/>
  <c r="K2087" i="1"/>
  <c r="K2086" i="1"/>
  <c r="K2089" i="1"/>
  <c r="K2088" i="1"/>
  <c r="H2106" i="1"/>
  <c r="K2097" i="1"/>
  <c r="K2095" i="1"/>
  <c r="K2093" i="1"/>
  <c r="K2094" i="1"/>
  <c r="K2096" i="1"/>
  <c r="R2426" i="1"/>
  <c r="R2424" i="1"/>
  <c r="R2425" i="1"/>
  <c r="R2423" i="1"/>
  <c r="R2422" i="1"/>
  <c r="O2428" i="1"/>
  <c r="H2113" i="1" l="1"/>
  <c r="K2111" i="1"/>
  <c r="K2109" i="1"/>
  <c r="K2107" i="1"/>
  <c r="K2110" i="1"/>
  <c r="K2108" i="1"/>
  <c r="R2431" i="1"/>
  <c r="R2429" i="1"/>
  <c r="O2449" i="1"/>
  <c r="R2430" i="1"/>
  <c r="O2442" i="1"/>
  <c r="K2115" i="1" l="1"/>
  <c r="H2127" i="1"/>
  <c r="K2116" i="1"/>
  <c r="K2114" i="1"/>
  <c r="R2445" i="1"/>
  <c r="R2443" i="1"/>
  <c r="R2446" i="1"/>
  <c r="R2444" i="1"/>
  <c r="R2447" i="1"/>
  <c r="R2452" i="1"/>
  <c r="R2450" i="1"/>
  <c r="R2454" i="1"/>
  <c r="R2453" i="1"/>
  <c r="R2451" i="1"/>
  <c r="O2463" i="1"/>
  <c r="K2132" i="1" l="1"/>
  <c r="K2130" i="1"/>
  <c r="K2128" i="1"/>
  <c r="K2131" i="1"/>
  <c r="K2129" i="1"/>
  <c r="H2134" i="1"/>
  <c r="R2467" i="1"/>
  <c r="R2465" i="1"/>
  <c r="O2470" i="1"/>
  <c r="R2468" i="1"/>
  <c r="R2466" i="1"/>
  <c r="R2464" i="1"/>
  <c r="K2135" i="1" l="1"/>
  <c r="K2138" i="1"/>
  <c r="K2136" i="1"/>
  <c r="K2139" i="1"/>
  <c r="H2148" i="1"/>
  <c r="K2137" i="1"/>
  <c r="O2491" i="1"/>
  <c r="R2473" i="1"/>
  <c r="R2472" i="1"/>
  <c r="R2471" i="1"/>
  <c r="O2484" i="1"/>
  <c r="H2155" i="1" l="1"/>
  <c r="K2153" i="1"/>
  <c r="K2151" i="1"/>
  <c r="K2149" i="1"/>
  <c r="K2152" i="1"/>
  <c r="K2150" i="1"/>
  <c r="R2489" i="1"/>
  <c r="R2486" i="1"/>
  <c r="R2487" i="1"/>
  <c r="R2485" i="1"/>
  <c r="R2488" i="1"/>
  <c r="R2496" i="1"/>
  <c r="O2505" i="1"/>
  <c r="R2495" i="1"/>
  <c r="R2494" i="1"/>
  <c r="R2492" i="1"/>
  <c r="R2493" i="1"/>
  <c r="H2169" i="1" l="1"/>
  <c r="K2158" i="1"/>
  <c r="H2176" i="1"/>
  <c r="K2157" i="1"/>
  <c r="K2156" i="1"/>
  <c r="R2509" i="1"/>
  <c r="R2506" i="1"/>
  <c r="R2507" i="1"/>
  <c r="R2510" i="1"/>
  <c r="R2508" i="1"/>
  <c r="O2512" i="1"/>
  <c r="K2179" i="1" l="1"/>
  <c r="K2178" i="1"/>
  <c r="K2180" i="1"/>
  <c r="K2181" i="1"/>
  <c r="H2190" i="1"/>
  <c r="K2177" i="1"/>
  <c r="K2170" i="1"/>
  <c r="K2173" i="1"/>
  <c r="K2171" i="1"/>
  <c r="K2174" i="1"/>
  <c r="K2172" i="1"/>
  <c r="R2515" i="1"/>
  <c r="R2513" i="1"/>
  <c r="O2533" i="1"/>
  <c r="R2514" i="1"/>
  <c r="O2526" i="1"/>
  <c r="K2194" i="1" l="1"/>
  <c r="K2192" i="1"/>
  <c r="H2197" i="1"/>
  <c r="K2195" i="1"/>
  <c r="K2193" i="1"/>
  <c r="K2191" i="1"/>
  <c r="R2536" i="1"/>
  <c r="R2534" i="1"/>
  <c r="R2538" i="1"/>
  <c r="R2535" i="1"/>
  <c r="R2537" i="1"/>
  <c r="O2547" i="1"/>
  <c r="R2528" i="1"/>
  <c r="R2527" i="1"/>
  <c r="R2531" i="1"/>
  <c r="R2529" i="1"/>
  <c r="R2530" i="1"/>
  <c r="K2199" i="1" l="1"/>
  <c r="H2211" i="1"/>
  <c r="K2200" i="1"/>
  <c r="K2198" i="1"/>
  <c r="R2551" i="1"/>
  <c r="R2549" i="1"/>
  <c r="O2554" i="1"/>
  <c r="R2552" i="1"/>
  <c r="R2550" i="1"/>
  <c r="R2548" i="1"/>
  <c r="K2216" i="1" l="1"/>
  <c r="K2214" i="1"/>
  <c r="K2212" i="1"/>
  <c r="K2215" i="1"/>
  <c r="K2213" i="1"/>
  <c r="H2218" i="1"/>
  <c r="O2575" i="1"/>
  <c r="R2557" i="1"/>
  <c r="R2555" i="1"/>
  <c r="R2556" i="1"/>
  <c r="O2568" i="1"/>
  <c r="H2232" i="1" l="1"/>
  <c r="K2221" i="1"/>
  <c r="K2219" i="1"/>
  <c r="K2223" i="1"/>
  <c r="K2222" i="1"/>
  <c r="K2220" i="1"/>
  <c r="R2570" i="1"/>
  <c r="R2573" i="1"/>
  <c r="R2571" i="1"/>
  <c r="R2569" i="1"/>
  <c r="R2572" i="1"/>
  <c r="R2579" i="1"/>
  <c r="R2580" i="1"/>
  <c r="O2589" i="1"/>
  <c r="R2576" i="1"/>
  <c r="R2578" i="1"/>
  <c r="R2577" i="1"/>
  <c r="H2239" i="1" l="1"/>
  <c r="K2237" i="1"/>
  <c r="K2233" i="1"/>
  <c r="K2235" i="1"/>
  <c r="K2236" i="1"/>
  <c r="K2234" i="1"/>
  <c r="R2593" i="1"/>
  <c r="R2591" i="1"/>
  <c r="R2594" i="1"/>
  <c r="R2592" i="1"/>
  <c r="R2590" i="1"/>
  <c r="O2596" i="1"/>
  <c r="H2253" i="1" l="1"/>
  <c r="K2240" i="1"/>
  <c r="K2242" i="1"/>
  <c r="K2241" i="1"/>
  <c r="H2260" i="1"/>
  <c r="O2610" i="1"/>
  <c r="R2597" i="1"/>
  <c r="O2617" i="1"/>
  <c r="R2598" i="1"/>
  <c r="R2599" i="1"/>
  <c r="K2264" i="1" l="1"/>
  <c r="K2262" i="1"/>
  <c r="H2274" i="1"/>
  <c r="K2263" i="1"/>
  <c r="K2261" i="1"/>
  <c r="K2265" i="1"/>
  <c r="K2256" i="1"/>
  <c r="K2257" i="1"/>
  <c r="K2255" i="1"/>
  <c r="K2258" i="1"/>
  <c r="K2254" i="1"/>
  <c r="R2618" i="1"/>
  <c r="R2619" i="1"/>
  <c r="O2631" i="1"/>
  <c r="R2621" i="1"/>
  <c r="R2620" i="1"/>
  <c r="R2622" i="1"/>
  <c r="R2615" i="1"/>
  <c r="R2613" i="1"/>
  <c r="R2611" i="1"/>
  <c r="R2614" i="1"/>
  <c r="R2612" i="1"/>
  <c r="K2279" i="1" l="1"/>
  <c r="K2277" i="1"/>
  <c r="K2275" i="1"/>
  <c r="H2281" i="1"/>
  <c r="K2278" i="1"/>
  <c r="K2276" i="1"/>
  <c r="R2635" i="1"/>
  <c r="R2633" i="1"/>
  <c r="O2638" i="1"/>
  <c r="R2636" i="1"/>
  <c r="R2634" i="1"/>
  <c r="R2632" i="1"/>
  <c r="H2295" i="1" l="1"/>
  <c r="K2282" i="1"/>
  <c r="K2283" i="1"/>
  <c r="K2284" i="1"/>
  <c r="O2652" i="1"/>
  <c r="R2639" i="1"/>
  <c r="R2641" i="1"/>
  <c r="R2640" i="1"/>
  <c r="K2298" i="1" l="1"/>
  <c r="K2296" i="1"/>
  <c r="K2299" i="1"/>
  <c r="H2302" i="1"/>
  <c r="K2300" i="1"/>
  <c r="K2297" i="1"/>
  <c r="R2657" i="1"/>
  <c r="R2655" i="1"/>
  <c r="R2653" i="1"/>
  <c r="R2656" i="1"/>
  <c r="R2654" i="1"/>
  <c r="H2316" i="1" l="1"/>
  <c r="K2305" i="1"/>
  <c r="K2303" i="1"/>
  <c r="K2307" i="1"/>
  <c r="K2306" i="1"/>
  <c r="K2304" i="1"/>
  <c r="H2323" i="1" l="1"/>
  <c r="K2318" i="1"/>
  <c r="K2321" i="1"/>
  <c r="K2319" i="1"/>
  <c r="K2320" i="1"/>
  <c r="K2317" i="1"/>
  <c r="K2325" i="1" l="1"/>
  <c r="H2344" i="1"/>
  <c r="K2324" i="1"/>
  <c r="K2326" i="1"/>
  <c r="H2337" i="1"/>
  <c r="K2339" i="1" l="1"/>
  <c r="K2342" i="1"/>
  <c r="K2340" i="1"/>
  <c r="K2338" i="1"/>
  <c r="K2341" i="1"/>
  <c r="K2349" i="1"/>
  <c r="H2358" i="1"/>
  <c r="K2347" i="1"/>
  <c r="K2345" i="1"/>
  <c r="K2348" i="1"/>
  <c r="K2346" i="1"/>
  <c r="K2363" i="1" l="1"/>
  <c r="K2361" i="1"/>
  <c r="K2359" i="1"/>
  <c r="K2362" i="1"/>
  <c r="K2360" i="1"/>
  <c r="H2365" i="1"/>
  <c r="K2367" i="1" l="1"/>
  <c r="K2368" i="1"/>
  <c r="K2366" i="1"/>
  <c r="H2379" i="1"/>
  <c r="K2380" i="1" l="1"/>
  <c r="K2381" i="1"/>
  <c r="K2383" i="1"/>
  <c r="H2386" i="1"/>
  <c r="K2384" i="1"/>
  <c r="K2382" i="1"/>
  <c r="K2390" i="1" l="1"/>
  <c r="K2388" i="1"/>
  <c r="K2391" i="1"/>
  <c r="H2400" i="1"/>
  <c r="K2387" i="1"/>
  <c r="K2389" i="1"/>
  <c r="H2407" i="1" l="1"/>
  <c r="K2404" i="1"/>
  <c r="K2402" i="1"/>
  <c r="K2401" i="1"/>
  <c r="K2405" i="1"/>
  <c r="K2403" i="1"/>
  <c r="K2410" i="1" l="1"/>
  <c r="H2428" i="1"/>
  <c r="K2409" i="1"/>
  <c r="H2421" i="1"/>
  <c r="K2408" i="1"/>
  <c r="H2442" i="1" l="1"/>
  <c r="K2429" i="1"/>
  <c r="K2431" i="1"/>
  <c r="K2430" i="1"/>
  <c r="K2432" i="1"/>
  <c r="K2433" i="1"/>
  <c r="K2426" i="1"/>
  <c r="K2423" i="1"/>
  <c r="K2422" i="1"/>
  <c r="K2425" i="1"/>
  <c r="K2424" i="1"/>
  <c r="K2447" i="1" l="1"/>
  <c r="K2445" i="1"/>
  <c r="K2443" i="1"/>
  <c r="K2446" i="1"/>
  <c r="K2444" i="1"/>
  <c r="H2449" i="1"/>
  <c r="K2451" i="1" l="1"/>
  <c r="H2463" i="1"/>
  <c r="K2452" i="1"/>
  <c r="K2450" i="1"/>
  <c r="K2468" i="1" l="1"/>
  <c r="K2466" i="1"/>
  <c r="K2464" i="1"/>
  <c r="K2467" i="1"/>
  <c r="K2465" i="1"/>
  <c r="H2470" i="1"/>
  <c r="H2484" i="1" l="1"/>
  <c r="K2473" i="1"/>
  <c r="K2471" i="1"/>
  <c r="K2472" i="1"/>
  <c r="K2475" i="1"/>
  <c r="K2474" i="1"/>
  <c r="H2491" i="1" l="1"/>
  <c r="K2485" i="1"/>
  <c r="K2489" i="1"/>
  <c r="K2487" i="1"/>
  <c r="K2488" i="1"/>
  <c r="K2486" i="1"/>
  <c r="K2493" i="1" l="1"/>
  <c r="K2492" i="1"/>
  <c r="K2494" i="1"/>
  <c r="H2505" i="1"/>
  <c r="H2512" i="1"/>
  <c r="K2510" i="1" l="1"/>
  <c r="K2508" i="1"/>
  <c r="K2506" i="1"/>
  <c r="K2509" i="1"/>
  <c r="K2507" i="1"/>
  <c r="K2516" i="1"/>
  <c r="H2526" i="1"/>
  <c r="K2514" i="1"/>
  <c r="K2515" i="1"/>
  <c r="K2513" i="1"/>
  <c r="K2517" i="1"/>
  <c r="K2530" i="1" l="1"/>
  <c r="K2528" i="1"/>
  <c r="H2533" i="1"/>
  <c r="K2531" i="1"/>
  <c r="K2529" i="1"/>
  <c r="K2527" i="1"/>
  <c r="K2536" i="1" l="1"/>
  <c r="K2534" i="1"/>
  <c r="K2535" i="1"/>
  <c r="H2547" i="1"/>
  <c r="H2554" i="1" l="1"/>
  <c r="K2552" i="1"/>
  <c r="K2550" i="1"/>
  <c r="K2548" i="1"/>
  <c r="K2551" i="1"/>
  <c r="K2549" i="1"/>
  <c r="K2555" i="1" l="1"/>
  <c r="K2558" i="1"/>
  <c r="K2559" i="1"/>
  <c r="K2556" i="1"/>
  <c r="K2557" i="1"/>
  <c r="H2568" i="1"/>
  <c r="H2575" i="1" l="1"/>
  <c r="K2573" i="1"/>
  <c r="K2571" i="1"/>
  <c r="K2569" i="1"/>
  <c r="K2572" i="1"/>
  <c r="K2570" i="1"/>
  <c r="K2576" i="1" l="1"/>
  <c r="H2589" i="1"/>
  <c r="H2596" i="1"/>
  <c r="K2578" i="1"/>
  <c r="K2577" i="1"/>
  <c r="H2610" i="1" l="1"/>
  <c r="K2601" i="1"/>
  <c r="K2597" i="1"/>
  <c r="K2598" i="1"/>
  <c r="K2599" i="1"/>
  <c r="K2600" i="1"/>
  <c r="K2594" i="1"/>
  <c r="K2593" i="1"/>
  <c r="K2591" i="1"/>
  <c r="K2590" i="1"/>
  <c r="K2592" i="1"/>
  <c r="K2613" i="1" l="1"/>
  <c r="K2611" i="1"/>
  <c r="K2614" i="1"/>
  <c r="K2612" i="1"/>
  <c r="H2617" i="1"/>
  <c r="K2615" i="1"/>
  <c r="K2619" i="1" l="1"/>
  <c r="H2631" i="1"/>
  <c r="K2620" i="1"/>
  <c r="K2618" i="1"/>
  <c r="K2634" i="1" l="1"/>
  <c r="K2632" i="1"/>
  <c r="K2635" i="1"/>
  <c r="K2633" i="1"/>
  <c r="H2638" i="1"/>
  <c r="K2636" i="1"/>
  <c r="H2652" i="1" l="1"/>
  <c r="K2639" i="1"/>
  <c r="K2643" i="1"/>
  <c r="K2641" i="1"/>
  <c r="K2642" i="1"/>
  <c r="K2640" i="1"/>
  <c r="K2653" i="1" l="1"/>
  <c r="K2654" i="1"/>
  <c r="K2656" i="1"/>
  <c r="K2657" i="1"/>
  <c r="K2655" i="1"/>
</calcChain>
</file>

<file path=xl/sharedStrings.xml><?xml version="1.0" encoding="utf-8"?>
<sst xmlns="http://schemas.openxmlformats.org/spreadsheetml/2006/main" count="8328" uniqueCount="194">
  <si>
    <t>Uge 1</t>
  </si>
  <si>
    <t>Uge 2</t>
  </si>
  <si>
    <t>A</t>
  </si>
  <si>
    <t>B</t>
  </si>
  <si>
    <t>MP</t>
  </si>
  <si>
    <t>Uge 3</t>
  </si>
  <si>
    <t>Uge 4</t>
  </si>
  <si>
    <t>Uge 5</t>
  </si>
  <si>
    <t>Uge 6</t>
  </si>
  <si>
    <t>"Uge"</t>
  </si>
  <si>
    <t>Øvelse 2</t>
  </si>
  <si>
    <t>Øvelse 1</t>
  </si>
  <si>
    <t>SQ</t>
  </si>
  <si>
    <t>DL</t>
  </si>
  <si>
    <t>BP</t>
  </si>
  <si>
    <t>Man</t>
  </si>
  <si>
    <t>Ons</t>
  </si>
  <si>
    <t>Fre</t>
  </si>
  <si>
    <t>Max</t>
  </si>
  <si>
    <t>Værdi</t>
  </si>
  <si>
    <t>Uge 7</t>
  </si>
  <si>
    <t>Uge 9</t>
  </si>
  <si>
    <t>Uge 8</t>
  </si>
  <si>
    <t>Assists</t>
  </si>
  <si>
    <t>Rows</t>
  </si>
  <si>
    <t>Curls</t>
  </si>
  <si>
    <t>Skulder</t>
  </si>
  <si>
    <t>Læg</t>
  </si>
  <si>
    <t>Mave</t>
  </si>
  <si>
    <t>Træningspas</t>
  </si>
  <si>
    <t>% af RM</t>
  </si>
  <si>
    <t>Reps</t>
  </si>
  <si>
    <t>Reps Gennemført</t>
  </si>
  <si>
    <t>Max:</t>
  </si>
  <si>
    <t>kg</t>
  </si>
  <si>
    <t>************</t>
  </si>
  <si>
    <t>Uge 10</t>
  </si>
  <si>
    <t>Uge 11</t>
  </si>
  <si>
    <t>Uge 12</t>
  </si>
  <si>
    <t>Uge 13</t>
  </si>
  <si>
    <t>Uge 14</t>
  </si>
  <si>
    <t>Uge 15</t>
  </si>
  <si>
    <t>Uge 16</t>
  </si>
  <si>
    <t>Uge 17</t>
  </si>
  <si>
    <t>Uge 18</t>
  </si>
  <si>
    <t>Uge 19</t>
  </si>
  <si>
    <t>Uge 20</t>
  </si>
  <si>
    <t>Pull Downs</t>
  </si>
  <si>
    <t>4x8-12</t>
  </si>
  <si>
    <t>Cabel Rows</t>
  </si>
  <si>
    <t>*******</t>
  </si>
  <si>
    <t>Uge 21</t>
  </si>
  <si>
    <t>Uge 22</t>
  </si>
  <si>
    <t>Uge 23</t>
  </si>
  <si>
    <t>Uge 24</t>
  </si>
  <si>
    <t>Uge 25</t>
  </si>
  <si>
    <t>Uge 26</t>
  </si>
  <si>
    <t>Uge 27</t>
  </si>
  <si>
    <t>Uge 28</t>
  </si>
  <si>
    <t>Uge 29</t>
  </si>
  <si>
    <t>Uge 30</t>
  </si>
  <si>
    <t>Uge 31</t>
  </si>
  <si>
    <t>Uge 32</t>
  </si>
  <si>
    <t>Uge 33</t>
  </si>
  <si>
    <t>Uge 34</t>
  </si>
  <si>
    <t>Uge 35</t>
  </si>
  <si>
    <t>Uge 36</t>
  </si>
  <si>
    <t>Uge 37</t>
  </si>
  <si>
    <t>Uge 38</t>
  </si>
  <si>
    <t>Uge 39</t>
  </si>
  <si>
    <t>Uge 40</t>
  </si>
  <si>
    <t>Uge 41</t>
  </si>
  <si>
    <t>Uge 42</t>
  </si>
  <si>
    <t>Uge 43</t>
  </si>
  <si>
    <t>Uge 44</t>
  </si>
  <si>
    <t>Uge 45</t>
  </si>
  <si>
    <t>Uge 46</t>
  </si>
  <si>
    <t>Uge 47</t>
  </si>
  <si>
    <t>Uge 48</t>
  </si>
  <si>
    <t>Uge 49</t>
  </si>
  <si>
    <t>Uge 50</t>
  </si>
  <si>
    <t>Uge 51</t>
  </si>
  <si>
    <t>Uge 52</t>
  </si>
  <si>
    <t>Uge 53</t>
  </si>
  <si>
    <t>Uge 54</t>
  </si>
  <si>
    <t>Uge 55</t>
  </si>
  <si>
    <t>Uge 56</t>
  </si>
  <si>
    <t>Uge 57</t>
  </si>
  <si>
    <t>Uge 58</t>
  </si>
  <si>
    <t>Uge 59</t>
  </si>
  <si>
    <t>Uge 60</t>
  </si>
  <si>
    <t>Uge 61</t>
  </si>
  <si>
    <t>Uge 62</t>
  </si>
  <si>
    <t>Uge 63</t>
  </si>
  <si>
    <t>Uge 64</t>
  </si>
  <si>
    <t>Uge 65</t>
  </si>
  <si>
    <t>Uge 66</t>
  </si>
  <si>
    <t>Bænkpres</t>
  </si>
  <si>
    <t>Squat</t>
  </si>
  <si>
    <t>Dødløft</t>
  </si>
  <si>
    <t>Military Press</t>
  </si>
  <si>
    <t>:</t>
  </si>
  <si>
    <t>Bemærkninger</t>
  </si>
  <si>
    <t>Dette er 2RM da 62,5 slet ikke kunne løftes :)</t>
  </si>
  <si>
    <t>Egentlig: 160. Sat til 150, for at være sikker og men hvis den er for lav så kompenserer programmet for det :)</t>
  </si>
  <si>
    <t>Egentlig: 130. Sat til 120, for at være sikker og men hvis den er for lav så kompenserer programmet for det :)</t>
  </si>
  <si>
    <t>Trænings byrde</t>
  </si>
  <si>
    <t>Egentlig: 97,5. Sat til 92,5, for at være sikker og men hvis den er for lav så kompenserer programmet for det og så er der "maxtest" allerede ved første træning :)</t>
  </si>
  <si>
    <t>Workload</t>
  </si>
  <si>
    <t>W1W1</t>
  </si>
  <si>
    <t>W1W2</t>
  </si>
  <si>
    <t>W1W3</t>
  </si>
  <si>
    <t>W2W1</t>
  </si>
  <si>
    <t>W2W2</t>
  </si>
  <si>
    <t>W2W3</t>
  </si>
  <si>
    <t>W3W1</t>
  </si>
  <si>
    <t>W3W2</t>
  </si>
  <si>
    <t>W3W3</t>
  </si>
  <si>
    <t>W4W1</t>
  </si>
  <si>
    <t>W4W2</t>
  </si>
  <si>
    <t>W4W3</t>
  </si>
  <si>
    <t>W</t>
  </si>
  <si>
    <t>Workout</t>
  </si>
  <si>
    <t>rep</t>
  </si>
  <si>
    <t>1RM MAX</t>
  </si>
  <si>
    <t>d</t>
  </si>
  <si>
    <t>kg/m3</t>
  </si>
  <si>
    <t>r^2*pi*t*den = kg</t>
  </si>
  <si>
    <t>t = kg / ( r^2 * den)</t>
  </si>
  <si>
    <t>r</t>
  </si>
  <si>
    <t>m</t>
  </si>
  <si>
    <t>cm</t>
  </si>
  <si>
    <t>Beregnet Max løft</t>
  </si>
  <si>
    <t>0,0333*reps*vægt+vægt</t>
  </si>
  <si>
    <t>Uge 67</t>
  </si>
  <si>
    <t>Uge 68</t>
  </si>
  <si>
    <t>Uge 69</t>
  </si>
  <si>
    <t>Uge 70</t>
  </si>
  <si>
    <t>Uge 71</t>
  </si>
  <si>
    <t>Uge 72</t>
  </si>
  <si>
    <t>Uge 73</t>
  </si>
  <si>
    <t>Uge 74</t>
  </si>
  <si>
    <t>Uge 75</t>
  </si>
  <si>
    <t>Uge 76</t>
  </si>
  <si>
    <t>Uge 77</t>
  </si>
  <si>
    <t>Uge 78</t>
  </si>
  <si>
    <t>Uge 79</t>
  </si>
  <si>
    <t>Uge 80</t>
  </si>
  <si>
    <t>Uge 81</t>
  </si>
  <si>
    <t>Uge 82</t>
  </si>
  <si>
    <t>Uge 83</t>
  </si>
  <si>
    <t>Uge 84</t>
  </si>
  <si>
    <t>Uge 85</t>
  </si>
  <si>
    <t>Uge 86</t>
  </si>
  <si>
    <t>Uge 87</t>
  </si>
  <si>
    <t>Uge 88</t>
  </si>
  <si>
    <t>Uge 89</t>
  </si>
  <si>
    <t>Uge 90</t>
  </si>
  <si>
    <t>Uge 91</t>
  </si>
  <si>
    <t>Uge 92</t>
  </si>
  <si>
    <t>Uge 93</t>
  </si>
  <si>
    <t>Uge 94</t>
  </si>
  <si>
    <t>Uge 95</t>
  </si>
  <si>
    <t>Uge 96</t>
  </si>
  <si>
    <t>Uge 97</t>
  </si>
  <si>
    <t>Uge 98</t>
  </si>
  <si>
    <t>Uge 99</t>
  </si>
  <si>
    <t>Uge 100</t>
  </si>
  <si>
    <t>Uge 101</t>
  </si>
  <si>
    <t>Uge 102</t>
  </si>
  <si>
    <t>Uge 103</t>
  </si>
  <si>
    <t>Uge 104</t>
  </si>
  <si>
    <t>Uge 105</t>
  </si>
  <si>
    <t>Uge 106</t>
  </si>
  <si>
    <t>Uge 107</t>
  </si>
  <si>
    <t>Uge 108</t>
  </si>
  <si>
    <t>Uge 109</t>
  </si>
  <si>
    <t>Uge 110</t>
  </si>
  <si>
    <t>Uge 111</t>
  </si>
  <si>
    <t>Uge 112</t>
  </si>
  <si>
    <t>Uge 113</t>
  </si>
  <si>
    <t>Uge 114</t>
  </si>
  <si>
    <t>Uge 115</t>
  </si>
  <si>
    <t>Uge 116</t>
  </si>
  <si>
    <t>Uge 117</t>
  </si>
  <si>
    <t>Uge 118</t>
  </si>
  <si>
    <t>Uge 119</t>
  </si>
  <si>
    <t>Uge 120</t>
  </si>
  <si>
    <t>Uge 121</t>
  </si>
  <si>
    <t>Uge 122</t>
  </si>
  <si>
    <t>Uge 123</t>
  </si>
  <si>
    <t>Uge 124</t>
  </si>
  <si>
    <t>Uge 125</t>
  </si>
  <si>
    <t>Uge 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</si>
</sst>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rgb="FF9C6500"/>
      <name val="Calibri"/>
      <family val="2"/>
      <scheme val="minor"/>
    </font>
    <font>
      <sz val="16"/>
      <color rgb="FF9C65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/>
      <top/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indexed="64"/>
      </left>
      <right/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1" applyNumberFormat="0" applyAlignment="0" applyProtection="0"/>
    <xf numFmtId="0" fontId="4" fillId="5" borderId="2" applyNumberFormat="0" applyAlignment="0" applyProtection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6" fillId="0" borderId="0" xfId="0" applyFont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3" fillId="4" borderId="1" xfId="3"/>
    <xf numFmtId="0" fontId="4" fillId="5" borderId="2" xfId="4"/>
    <xf numFmtId="0" fontId="4" fillId="5" borderId="2" xfId="4" applyAlignment="1">
      <alignment wrapText="1"/>
    </xf>
    <xf numFmtId="0" fontId="4" fillId="5" borderId="2" xfId="4" applyAlignment="1">
      <alignment horizontal="center" vertical="center"/>
    </xf>
    <xf numFmtId="0" fontId="3" fillId="4" borderId="1" xfId="3" applyAlignment="1">
      <alignment horizontal="center" vertical="center"/>
    </xf>
    <xf numFmtId="0" fontId="0" fillId="0" borderId="0" xfId="0" applyAlignment="1">
      <alignment vertical="center"/>
    </xf>
    <xf numFmtId="0" fontId="4" fillId="5" borderId="2" xfId="4" applyAlignment="1">
      <alignment vertical="center"/>
    </xf>
    <xf numFmtId="0" fontId="5" fillId="0" borderId="0" xfId="5" applyAlignment="1">
      <alignment horizontal="center" vertical="center"/>
    </xf>
    <xf numFmtId="0" fontId="5" fillId="0" borderId="3" xfId="5" applyBorder="1" applyAlignment="1">
      <alignment horizontal="center" vertical="center"/>
    </xf>
    <xf numFmtId="0" fontId="5" fillId="0" borderId="0" xfId="5"/>
    <xf numFmtId="0" fontId="0" fillId="0" borderId="8" xfId="0" applyBorder="1"/>
    <xf numFmtId="0" fontId="7" fillId="3" borderId="2" xfId="2" applyFont="1" applyBorder="1" applyAlignment="1">
      <alignment horizontal="center" vertical="center"/>
    </xf>
    <xf numFmtId="0" fontId="8" fillId="3" borderId="2" xfId="2" applyFont="1" applyBorder="1" applyAlignment="1">
      <alignment horizontal="center" vertical="center"/>
    </xf>
    <xf numFmtId="0" fontId="4" fillId="5" borderId="2" xfId="4" applyFont="1" applyAlignment="1">
      <alignment horizontal="center" vertical="center"/>
    </xf>
    <xf numFmtId="0" fontId="8" fillId="3" borderId="0" xfId="2" applyFont="1" applyAlignment="1">
      <alignment horizontal="center" vertical="center"/>
    </xf>
    <xf numFmtId="0" fontId="8" fillId="3" borderId="4" xfId="2" applyFont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4" fillId="5" borderId="11" xfId="4" applyBorder="1" applyAlignment="1">
      <alignment horizontal="center" vertical="center"/>
    </xf>
    <xf numFmtId="0" fontId="5" fillId="0" borderId="0" xfId="5" applyBorder="1"/>
    <xf numFmtId="0" fontId="5" fillId="0" borderId="9" xfId="5" applyBorder="1"/>
    <xf numFmtId="0" fontId="5" fillId="0" borderId="12" xfId="5" applyBorder="1"/>
    <xf numFmtId="0" fontId="4" fillId="5" borderId="2" xfId="4" applyBorder="1"/>
    <xf numFmtId="0" fontId="5" fillId="0" borderId="13" xfId="5" applyBorder="1"/>
    <xf numFmtId="0" fontId="0" fillId="0" borderId="0" xfId="0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0" xfId="5" quotePrefix="1" applyAlignment="1">
      <alignment horizontal="center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11" fillId="2" borderId="4" xfId="1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4" fillId="5" borderId="2" xfId="4" applyFont="1"/>
    <xf numFmtId="0" fontId="0" fillId="0" borderId="0" xfId="0" applyFont="1"/>
    <xf numFmtId="0" fontId="0" fillId="0" borderId="0" xfId="0" applyFill="1" applyBorder="1"/>
    <xf numFmtId="0" fontId="0" fillId="6" borderId="0" xfId="0" applyFill="1" applyAlignment="1">
      <alignment horizontal="center" vertical="center"/>
    </xf>
    <xf numFmtId="0" fontId="0" fillId="6" borderId="0" xfId="0" applyFill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7" borderId="2" xfId="2" applyFont="1" applyFill="1" applyBorder="1" applyAlignment="1">
      <alignment horizontal="center" vertical="center"/>
    </xf>
  </cellXfs>
  <cellStyles count="6">
    <cellStyle name="Advarselstekst" xfId="5" builtinId="11"/>
    <cellStyle name="Beregning" xfId="3" builtinId="22"/>
    <cellStyle name="God" xfId="1" builtinId="26"/>
    <cellStyle name="Kontroller celle" xfId="4" builtinId="23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G2658"/>
  <sheetViews>
    <sheetView tabSelected="1" topLeftCell="A135" zoomScale="60" zoomScaleNormal="60" workbookViewId="0">
      <selection activeCell="L161" sqref="L161"/>
    </sheetView>
  </sheetViews>
  <sheetFormatPr defaultRowHeight="15" x14ac:dyDescent="0.25"/>
  <cols>
    <col min="1" max="1" width="3" customWidth="1"/>
    <col min="2" max="2" width="11.140625" customWidth="1"/>
    <col min="3" max="3" width="6.85546875" bestFit="1" customWidth="1"/>
    <col min="4" max="4" width="9" customWidth="1"/>
    <col min="5" max="5" width="5.85546875" style="5" customWidth="1"/>
    <col min="6" max="6" width="4.42578125" style="5" customWidth="1"/>
    <col min="7" max="7" width="11.140625" style="13" bestFit="1" customWidth="1"/>
    <col min="8" max="8" width="11.5703125" style="5" customWidth="1"/>
    <col min="9" max="9" width="7.42578125" style="5" bestFit="1" customWidth="1"/>
    <col min="10" max="10" width="10.7109375" bestFit="1" customWidth="1"/>
    <col min="11" max="11" width="8.85546875" bestFit="1" customWidth="1"/>
    <col min="12" max="12" width="14.85546875" bestFit="1" customWidth="1"/>
    <col min="13" max="13" width="2.5703125" customWidth="1"/>
    <col min="14" max="14" width="11.140625" style="13" bestFit="1" customWidth="1"/>
    <col min="15" max="15" width="11.140625" style="5" customWidth="1"/>
    <col min="16" max="16" width="7.42578125" style="5" bestFit="1" customWidth="1"/>
    <col min="17" max="17" width="10.7109375" bestFit="1" customWidth="1"/>
    <col min="18" max="18" width="7.42578125" bestFit="1" customWidth="1"/>
    <col min="19" max="19" width="14.85546875" bestFit="1" customWidth="1"/>
    <col min="20" max="20" width="3" customWidth="1"/>
    <col min="21" max="21" width="7.42578125" bestFit="1" customWidth="1"/>
    <col min="22" max="22" width="13.42578125" bestFit="1" customWidth="1"/>
    <col min="23" max="23" width="7.42578125" bestFit="1" customWidth="1"/>
    <col min="24" max="24" width="9.5703125" bestFit="1" customWidth="1"/>
    <col min="25" max="25" width="7.85546875" customWidth="1"/>
    <col min="26" max="26" width="9.5703125" customWidth="1"/>
    <col min="27" max="27" width="3.7109375" customWidth="1"/>
    <col min="29" max="30" width="9.140625" style="5"/>
    <col min="31" max="31" width="12.85546875" customWidth="1"/>
    <col min="32" max="32" width="12.140625" customWidth="1"/>
    <col min="33" max="33" width="11.42578125" customWidth="1"/>
    <col min="36" max="37" width="9.140625" style="5"/>
    <col min="38" max="38" width="12.140625" customWidth="1"/>
    <col min="39" max="39" width="3.28515625" customWidth="1"/>
  </cols>
  <sheetData>
    <row r="2" spans="1:59" x14ac:dyDescent="0.25">
      <c r="H2" s="7"/>
      <c r="I2" s="7"/>
      <c r="J2" s="3"/>
      <c r="K2" s="3"/>
      <c r="L2" s="3"/>
      <c r="M2" s="3"/>
      <c r="N2" s="32"/>
      <c r="O2" s="7"/>
      <c r="P2" s="7"/>
      <c r="Q2" s="3"/>
      <c r="R2" s="3"/>
      <c r="S2" s="3"/>
    </row>
    <row r="3" spans="1:59" ht="15.75" thickBot="1" x14ac:dyDescent="0.3">
      <c r="H3" s="7"/>
      <c r="I3" s="7"/>
      <c r="J3" s="7"/>
      <c r="K3" s="3"/>
      <c r="L3" s="3"/>
      <c r="M3" s="3"/>
      <c r="N3" s="39" t="s">
        <v>18</v>
      </c>
      <c r="O3" s="40" t="s">
        <v>102</v>
      </c>
      <c r="P3" s="7"/>
      <c r="Q3" s="3"/>
      <c r="R3" s="3"/>
      <c r="S3" s="3"/>
    </row>
    <row r="4" spans="1:59" ht="21.75" thickBot="1" x14ac:dyDescent="0.3">
      <c r="I4" s="7"/>
      <c r="J4" s="7"/>
      <c r="K4" s="3"/>
      <c r="L4" s="36" t="s">
        <v>97</v>
      </c>
      <c r="M4" s="37" t="s">
        <v>101</v>
      </c>
      <c r="N4" s="38">
        <v>92.5</v>
      </c>
      <c r="O4" s="6" t="s">
        <v>107</v>
      </c>
      <c r="Q4" s="3"/>
      <c r="R4" s="3"/>
      <c r="S4" s="3"/>
    </row>
    <row r="5" spans="1:59" ht="21.75" thickBot="1" x14ac:dyDescent="0.3">
      <c r="H5" s="7"/>
      <c r="I5" s="7"/>
      <c r="J5" s="7"/>
      <c r="K5" s="3"/>
      <c r="L5" s="36" t="s">
        <v>98</v>
      </c>
      <c r="M5" s="37" t="s">
        <v>101</v>
      </c>
      <c r="N5" s="38">
        <v>120</v>
      </c>
      <c r="O5" s="6" t="s">
        <v>105</v>
      </c>
      <c r="P5" s="7"/>
      <c r="Q5" s="3"/>
      <c r="R5" s="3"/>
      <c r="S5" s="3"/>
    </row>
    <row r="6" spans="1:59" ht="21.75" thickBot="1" x14ac:dyDescent="0.3">
      <c r="H6" s="7"/>
      <c r="I6" s="7"/>
      <c r="J6" s="7"/>
      <c r="K6" s="3"/>
      <c r="L6" s="36" t="s">
        <v>99</v>
      </c>
      <c r="M6" s="37" t="s">
        <v>101</v>
      </c>
      <c r="N6" s="38">
        <v>150</v>
      </c>
      <c r="O6" s="6" t="s">
        <v>104</v>
      </c>
      <c r="P6" s="7"/>
      <c r="Q6" s="3"/>
      <c r="R6" s="3"/>
      <c r="S6" s="3"/>
    </row>
    <row r="7" spans="1:59" ht="21.75" thickBot="1" x14ac:dyDescent="0.3">
      <c r="H7" s="7"/>
      <c r="I7" s="7"/>
      <c r="J7" s="7"/>
      <c r="K7" s="3"/>
      <c r="L7" s="36" t="s">
        <v>100</v>
      </c>
      <c r="M7" s="37" t="s">
        <v>101</v>
      </c>
      <c r="N7" s="38">
        <v>60</v>
      </c>
      <c r="O7" s="6" t="s">
        <v>103</v>
      </c>
      <c r="P7" s="7"/>
      <c r="Q7" s="3"/>
      <c r="R7" s="3"/>
      <c r="S7" s="3"/>
    </row>
    <row r="8" spans="1:59" ht="31.5" customHeight="1" thickBot="1" x14ac:dyDescent="0.3">
      <c r="J8" s="7"/>
      <c r="L8" s="5"/>
      <c r="N8" s="32"/>
      <c r="R8" s="3"/>
    </row>
    <row r="9" spans="1:59" ht="16.5" thickTop="1" thickBot="1" x14ac:dyDescent="0.3">
      <c r="A9" s="9"/>
      <c r="B9" s="9"/>
      <c r="C9" s="9"/>
      <c r="D9" s="9"/>
      <c r="E9" s="11"/>
      <c r="F9" s="11"/>
      <c r="G9" s="14"/>
      <c r="H9" s="11"/>
      <c r="I9" s="11"/>
      <c r="J9" s="9"/>
      <c r="K9" s="9"/>
      <c r="L9" s="9"/>
      <c r="M9" s="9"/>
      <c r="N9" s="14"/>
      <c r="O9" s="11"/>
      <c r="P9" s="11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D9" s="50" t="s">
        <v>132</v>
      </c>
      <c r="AW9" t="s">
        <v>11</v>
      </c>
      <c r="AX9" t="s">
        <v>9</v>
      </c>
      <c r="AZ9" t="s">
        <v>10</v>
      </c>
      <c r="BA9" t="s">
        <v>9</v>
      </c>
      <c r="BC9" t="s">
        <v>19</v>
      </c>
      <c r="BE9" t="s">
        <v>23</v>
      </c>
    </row>
    <row r="10" spans="1:59" ht="20.25" thickTop="1" thickBot="1" x14ac:dyDescent="0.3">
      <c r="A10" s="9"/>
      <c r="B10" s="9"/>
      <c r="C10" s="45" t="s">
        <v>106</v>
      </c>
      <c r="E10" s="11"/>
      <c r="F10" s="11"/>
      <c r="G10" s="42" t="s">
        <v>11</v>
      </c>
      <c r="H10" s="43" t="s">
        <v>9</v>
      </c>
      <c r="I10" s="11"/>
      <c r="J10" s="11"/>
      <c r="K10" s="11"/>
      <c r="L10" s="9"/>
      <c r="M10" s="9"/>
      <c r="N10" s="41" t="s">
        <v>10</v>
      </c>
      <c r="O10" s="43" t="s">
        <v>9</v>
      </c>
      <c r="P10" s="11"/>
      <c r="Q10" s="11"/>
      <c r="R10" s="11"/>
      <c r="S10" s="9"/>
      <c r="T10" s="9"/>
      <c r="U10" s="9"/>
      <c r="V10" s="4" t="s">
        <v>23</v>
      </c>
      <c r="W10" s="9"/>
      <c r="X10" s="9"/>
      <c r="Y10" s="9"/>
      <c r="Z10" s="9"/>
      <c r="AA10" s="9"/>
      <c r="AD10" s="50" t="s">
        <v>133</v>
      </c>
      <c r="AT10">
        <v>1</v>
      </c>
      <c r="AU10" s="1" t="s">
        <v>0</v>
      </c>
    </row>
    <row r="11" spans="1:59" ht="16.5" thickTop="1" thickBot="1" x14ac:dyDescent="0.3">
      <c r="A11" s="9"/>
      <c r="B11" s="9"/>
      <c r="C11" s="9"/>
      <c r="D11" t="s">
        <v>29</v>
      </c>
      <c r="E11" s="33"/>
      <c r="F11" s="11"/>
      <c r="G11" s="14"/>
      <c r="H11" s="11"/>
      <c r="I11" s="11"/>
      <c r="J11" s="11"/>
      <c r="K11" s="11"/>
      <c r="L11" s="9"/>
      <c r="M11" s="9"/>
      <c r="N11" s="14"/>
      <c r="O11" s="11"/>
      <c r="P11" s="11"/>
      <c r="Q11" s="11"/>
      <c r="R11" s="11"/>
      <c r="S11" s="9"/>
      <c r="T11" s="9"/>
      <c r="U11" s="9"/>
      <c r="V11" s="9"/>
      <c r="W11" s="9"/>
      <c r="X11" s="9"/>
      <c r="Y11" s="9"/>
      <c r="Z11" s="9"/>
      <c r="AA11" s="9"/>
      <c r="AC11" s="5" t="s">
        <v>14</v>
      </c>
      <c r="AD11" s="5" t="s">
        <v>4</v>
      </c>
      <c r="AE11" t="s">
        <v>12</v>
      </c>
      <c r="AF11" t="s">
        <v>13</v>
      </c>
      <c r="AU11" t="s">
        <v>15</v>
      </c>
      <c r="AV11" t="s">
        <v>2</v>
      </c>
      <c r="AW11" t="s">
        <v>4</v>
      </c>
      <c r="AX11">
        <v>1</v>
      </c>
      <c r="AZ11" t="s">
        <v>12</v>
      </c>
      <c r="BA11">
        <v>3</v>
      </c>
      <c r="BC11">
        <f>IF(AX11&gt;3.4,0,AX11)+IF(BA11&gt;3.4,0,BA11)</f>
        <v>4</v>
      </c>
      <c r="BE11" t="s">
        <v>24</v>
      </c>
      <c r="BF11" t="s">
        <v>27</v>
      </c>
    </row>
    <row r="12" spans="1:59" ht="16.5" thickTop="1" thickBot="1" x14ac:dyDescent="0.3">
      <c r="A12" s="9"/>
      <c r="B12" s="1" t="s">
        <v>0</v>
      </c>
      <c r="C12" s="18">
        <f>IF(H12&gt;3.4,0,H12)+IF(O12&gt;3.4,0,O12)</f>
        <v>4</v>
      </c>
      <c r="D12" s="18" t="s">
        <v>15</v>
      </c>
      <c r="E12" s="34" t="s">
        <v>2</v>
      </c>
      <c r="F12" s="11"/>
      <c r="G12" s="14" t="s">
        <v>14</v>
      </c>
      <c r="H12" s="11">
        <v>3</v>
      </c>
      <c r="I12" s="11"/>
      <c r="J12" s="11"/>
      <c r="K12" s="11"/>
      <c r="L12" s="9"/>
      <c r="M12" s="9"/>
      <c r="N12" s="14" t="s">
        <v>12</v>
      </c>
      <c r="O12" s="11">
        <v>1</v>
      </c>
      <c r="P12" s="11"/>
      <c r="Q12" s="11"/>
      <c r="R12" s="11"/>
      <c r="S12" s="9"/>
      <c r="T12" s="9"/>
      <c r="U12" s="30"/>
      <c r="V12" s="29" t="s">
        <v>49</v>
      </c>
      <c r="W12" s="9"/>
      <c r="X12" s="31" t="s">
        <v>27</v>
      </c>
      <c r="Y12" s="9"/>
      <c r="Z12" s="9"/>
      <c r="AA12" s="9"/>
      <c r="AO12" t="s">
        <v>125</v>
      </c>
      <c r="AP12" t="s">
        <v>129</v>
      </c>
      <c r="AQ12" t="s">
        <v>126</v>
      </c>
      <c r="AU12" t="s">
        <v>16</v>
      </c>
      <c r="AV12" t="s">
        <v>3</v>
      </c>
      <c r="AW12" t="s">
        <v>14</v>
      </c>
      <c r="AX12">
        <v>4</v>
      </c>
      <c r="AZ12" t="s">
        <v>13</v>
      </c>
      <c r="BA12">
        <v>2</v>
      </c>
      <c r="BC12">
        <f>IF(AX12&gt;3.4,0,AX12)+IF(BA12&gt;3.4,0,BA12)</f>
        <v>2</v>
      </c>
      <c r="BE12" t="s">
        <v>28</v>
      </c>
      <c r="BF12" t="s">
        <v>25</v>
      </c>
      <c r="BG12" t="s">
        <v>26</v>
      </c>
    </row>
    <row r="13" spans="1:59" ht="31.5" thickTop="1" thickBot="1" x14ac:dyDescent="0.3">
      <c r="A13" s="9"/>
      <c r="B13" s="9"/>
      <c r="C13" s="9"/>
      <c r="D13" s="9"/>
      <c r="E13" s="11"/>
      <c r="F13" s="11"/>
      <c r="G13" s="14" t="s">
        <v>33</v>
      </c>
      <c r="H13" s="22">
        <f>N4</f>
        <v>92.5</v>
      </c>
      <c r="I13" s="11" t="s">
        <v>31</v>
      </c>
      <c r="J13" s="11" t="s">
        <v>30</v>
      </c>
      <c r="K13" s="11" t="s">
        <v>34</v>
      </c>
      <c r="L13" s="10" t="s">
        <v>32</v>
      </c>
      <c r="M13" s="10"/>
      <c r="N13" s="14" t="s">
        <v>33</v>
      </c>
      <c r="O13" s="22">
        <f>N5</f>
        <v>120</v>
      </c>
      <c r="P13" s="11" t="s">
        <v>31</v>
      </c>
      <c r="Q13" s="11" t="s">
        <v>30</v>
      </c>
      <c r="R13" s="11" t="s">
        <v>34</v>
      </c>
      <c r="S13" s="10" t="s">
        <v>32</v>
      </c>
      <c r="T13" s="10"/>
      <c r="U13" s="26" t="s">
        <v>34</v>
      </c>
      <c r="V13" s="26" t="s">
        <v>48</v>
      </c>
      <c r="W13" s="26" t="s">
        <v>34</v>
      </c>
      <c r="X13" s="26" t="s">
        <v>48</v>
      </c>
      <c r="Y13" s="9"/>
      <c r="Z13" s="9"/>
      <c r="AA13" s="9"/>
      <c r="AI13" t="s">
        <v>108</v>
      </c>
      <c r="AJ13" t="s">
        <v>14</v>
      </c>
      <c r="AK13" t="s">
        <v>12</v>
      </c>
      <c r="AL13" t="s">
        <v>4</v>
      </c>
      <c r="AM13" s="5" t="s">
        <v>13</v>
      </c>
      <c r="AO13">
        <v>0.45</v>
      </c>
      <c r="AP13">
        <f>AO13/2</f>
        <v>0.22500000000000001</v>
      </c>
      <c r="AQ13">
        <v>7500</v>
      </c>
      <c r="AU13" t="s">
        <v>17</v>
      </c>
      <c r="AV13" t="s">
        <v>2</v>
      </c>
      <c r="AW13" t="s">
        <v>4</v>
      </c>
      <c r="AX13">
        <v>2</v>
      </c>
      <c r="AZ13" t="s">
        <v>12</v>
      </c>
      <c r="BA13">
        <v>4</v>
      </c>
      <c r="BC13">
        <f>IF(AX13&gt;3.4,0,AX13)+IF(BA13&gt;3.4,0,BA13)</f>
        <v>2</v>
      </c>
      <c r="BE13" t="s">
        <v>24</v>
      </c>
      <c r="BF13" t="s">
        <v>27</v>
      </c>
    </row>
    <row r="14" spans="1:59" ht="16.5" thickTop="1" thickBot="1" x14ac:dyDescent="0.3">
      <c r="A14" s="9"/>
      <c r="B14" s="9"/>
      <c r="C14" s="9"/>
      <c r="D14" s="9"/>
      <c r="E14" s="11"/>
      <c r="F14" s="11"/>
      <c r="G14" s="14"/>
      <c r="H14" s="11"/>
      <c r="I14" s="15">
        <v>5</v>
      </c>
      <c r="J14" s="11">
        <v>75</v>
      </c>
      <c r="K14" s="12">
        <f>CEILING(H13*0.9*J14/100,2.5)</f>
        <v>62.5</v>
      </c>
      <c r="L14">
        <v>5</v>
      </c>
      <c r="M14" s="9"/>
      <c r="N14" s="14"/>
      <c r="O14" s="11"/>
      <c r="P14" s="15">
        <v>5</v>
      </c>
      <c r="Q14" s="11">
        <v>65</v>
      </c>
      <c r="R14" s="12">
        <f>CEILING(O13*Q14/100*0.9,5)</f>
        <v>75</v>
      </c>
      <c r="S14">
        <v>5</v>
      </c>
      <c r="T14" s="9"/>
      <c r="U14" s="8">
        <v>45</v>
      </c>
      <c r="V14" s="4">
        <v>10</v>
      </c>
      <c r="W14" s="8">
        <v>26</v>
      </c>
      <c r="X14" s="24">
        <v>12</v>
      </c>
      <c r="Y14" s="9"/>
      <c r="Z14" s="9"/>
      <c r="AA14" s="9"/>
      <c r="AI14" t="s">
        <v>109</v>
      </c>
      <c r="AJ14"/>
      <c r="AK14"/>
      <c r="AM14" s="5"/>
      <c r="AT14">
        <v>2</v>
      </c>
      <c r="AU14" s="1" t="s">
        <v>1</v>
      </c>
    </row>
    <row r="15" spans="1:59" ht="16.5" thickTop="1" thickBot="1" x14ac:dyDescent="0.3">
      <c r="A15" s="9"/>
      <c r="B15" s="9"/>
      <c r="C15" s="9"/>
      <c r="D15" s="9"/>
      <c r="E15" s="11"/>
      <c r="F15" s="11"/>
      <c r="G15" s="14"/>
      <c r="H15" s="11"/>
      <c r="I15" s="15">
        <v>3</v>
      </c>
      <c r="J15" s="11">
        <v>85</v>
      </c>
      <c r="K15" s="12">
        <f>CEILING(H13*0.9*J15/100,2.5)</f>
        <v>72.5</v>
      </c>
      <c r="L15">
        <v>3</v>
      </c>
      <c r="M15" s="9"/>
      <c r="N15" s="14"/>
      <c r="O15" s="11"/>
      <c r="P15" s="15">
        <v>5</v>
      </c>
      <c r="Q15" s="11">
        <v>65</v>
      </c>
      <c r="R15" s="12">
        <f>CEILING(O13*Q15/100*0.9,5)</f>
        <v>75</v>
      </c>
      <c r="S15">
        <v>5</v>
      </c>
      <c r="T15" s="9"/>
      <c r="U15" s="8">
        <v>45</v>
      </c>
      <c r="V15" s="4">
        <v>10</v>
      </c>
      <c r="W15" s="8">
        <v>26</v>
      </c>
      <c r="X15" s="24">
        <v>12</v>
      </c>
      <c r="Y15" s="9"/>
      <c r="Z15" s="9"/>
      <c r="AA15" s="9"/>
      <c r="AI15" t="s">
        <v>110</v>
      </c>
      <c r="AJ15"/>
      <c r="AK15"/>
      <c r="AM15" s="5"/>
      <c r="AP15" t="s">
        <v>34</v>
      </c>
      <c r="AQ15">
        <v>20</v>
      </c>
      <c r="AU15" t="s">
        <v>15</v>
      </c>
      <c r="AV15" t="s">
        <v>3</v>
      </c>
      <c r="AW15" t="s">
        <v>14</v>
      </c>
      <c r="AX15">
        <v>1</v>
      </c>
      <c r="AZ15" t="s">
        <v>13</v>
      </c>
      <c r="BA15">
        <v>3</v>
      </c>
      <c r="BC15">
        <f>IF(AX15&gt;3.4,0,AX15)+IF(BA15&gt;3.4,0,BA15)</f>
        <v>4</v>
      </c>
      <c r="BE15" t="s">
        <v>28</v>
      </c>
      <c r="BF15" t="s">
        <v>25</v>
      </c>
      <c r="BG15" t="s">
        <v>26</v>
      </c>
    </row>
    <row r="16" spans="1:59" ht="16.5" thickTop="1" thickBot="1" x14ac:dyDescent="0.3">
      <c r="A16" s="9"/>
      <c r="B16" s="9"/>
      <c r="C16" s="9"/>
      <c r="D16" s="9"/>
      <c r="E16" s="11"/>
      <c r="F16" s="11"/>
      <c r="G16" s="14"/>
      <c r="H16" s="11" t="s">
        <v>50</v>
      </c>
      <c r="I16" s="15">
        <v>1</v>
      </c>
      <c r="J16" s="11">
        <v>95</v>
      </c>
      <c r="K16" s="12">
        <f>CEILING(H13*0.9*J16/100,2.5)</f>
        <v>80</v>
      </c>
      <c r="L16">
        <v>7</v>
      </c>
      <c r="M16" s="9"/>
      <c r="N16" s="14"/>
      <c r="O16" s="11"/>
      <c r="P16" s="15">
        <v>5</v>
      </c>
      <c r="Q16" s="11">
        <v>75</v>
      </c>
      <c r="R16" s="12">
        <f>CEILING(O13*Q16/100*0.9,5)</f>
        <v>85</v>
      </c>
      <c r="S16">
        <v>5</v>
      </c>
      <c r="T16" s="9"/>
      <c r="U16" s="8">
        <v>45</v>
      </c>
      <c r="V16" s="4">
        <v>10</v>
      </c>
      <c r="W16" s="8">
        <v>26</v>
      </c>
      <c r="X16" s="24">
        <v>12</v>
      </c>
      <c r="Y16" s="9"/>
      <c r="Z16" s="9"/>
      <c r="AA16" s="9"/>
      <c r="AI16" t="s">
        <v>111</v>
      </c>
      <c r="AJ16"/>
      <c r="AK16"/>
      <c r="AM16" s="5"/>
      <c r="AU16" t="s">
        <v>16</v>
      </c>
      <c r="AV16" t="s">
        <v>2</v>
      </c>
      <c r="AW16" t="s">
        <v>4</v>
      </c>
      <c r="AX16">
        <v>3</v>
      </c>
      <c r="AZ16" t="s">
        <v>12</v>
      </c>
      <c r="BA16">
        <v>1</v>
      </c>
      <c r="BC16">
        <f>IF(AX16&gt;3.4,0,AX16)+IF(BA16&gt;3.4,0,BA16)</f>
        <v>4</v>
      </c>
      <c r="BE16" t="s">
        <v>24</v>
      </c>
      <c r="BF16" t="s">
        <v>27</v>
      </c>
    </row>
    <row r="17" spans="1:59" ht="16.5" thickTop="1" thickBot="1" x14ac:dyDescent="0.3">
      <c r="A17" s="9"/>
      <c r="B17" s="9"/>
      <c r="C17" s="9"/>
      <c r="D17" s="9"/>
      <c r="E17" s="11"/>
      <c r="F17" s="11"/>
      <c r="G17" s="14"/>
      <c r="H17" s="11"/>
      <c r="I17" s="11"/>
      <c r="J17" s="11"/>
      <c r="K17" s="11"/>
      <c r="L17" s="9"/>
      <c r="M17" s="9"/>
      <c r="N17" s="14"/>
      <c r="O17" s="11"/>
      <c r="P17" s="15">
        <v>5</v>
      </c>
      <c r="Q17" s="11">
        <v>75</v>
      </c>
      <c r="R17" s="12">
        <f>CEILING(O13*Q17/100*0.9,5)</f>
        <v>85</v>
      </c>
      <c r="S17" s="46">
        <v>5</v>
      </c>
      <c r="T17" s="9"/>
      <c r="U17" s="8">
        <v>45</v>
      </c>
      <c r="V17" s="4">
        <v>10</v>
      </c>
      <c r="W17" s="8">
        <v>26</v>
      </c>
      <c r="X17" s="25">
        <v>12</v>
      </c>
      <c r="Y17" s="9"/>
      <c r="Z17" s="9"/>
      <c r="AA17" s="9"/>
      <c r="AI17" t="s">
        <v>112</v>
      </c>
      <c r="AJ17"/>
      <c r="AK17"/>
      <c r="AM17" s="5"/>
      <c r="AP17" t="s">
        <v>127</v>
      </c>
      <c r="AU17" t="s">
        <v>17</v>
      </c>
      <c r="AV17" t="s">
        <v>3</v>
      </c>
      <c r="AW17" t="s">
        <v>14</v>
      </c>
      <c r="AX17">
        <v>2</v>
      </c>
      <c r="AZ17" t="s">
        <v>13</v>
      </c>
      <c r="BA17">
        <v>4</v>
      </c>
      <c r="BC17">
        <f>IF(AX17&gt;3.4,0,AX17)+IF(BA17&gt;3.4,0,BA17)</f>
        <v>2</v>
      </c>
      <c r="BE17" t="s">
        <v>28</v>
      </c>
      <c r="BF17" t="s">
        <v>25</v>
      </c>
      <c r="BG17" t="s">
        <v>26</v>
      </c>
    </row>
    <row r="18" spans="1:59" ht="16.5" thickTop="1" thickBot="1" x14ac:dyDescent="0.3">
      <c r="A18" s="9"/>
      <c r="B18" s="9"/>
      <c r="C18" s="9"/>
      <c r="D18" s="9"/>
      <c r="E18" s="11"/>
      <c r="F18" s="11"/>
      <c r="G18" s="14"/>
      <c r="H18" s="11"/>
      <c r="I18" s="11"/>
      <c r="J18" s="11"/>
      <c r="K18" s="11"/>
      <c r="L18" s="9"/>
      <c r="M18" s="9"/>
      <c r="N18" s="14"/>
      <c r="O18" s="11" t="s">
        <v>50</v>
      </c>
      <c r="P18" s="16">
        <v>5</v>
      </c>
      <c r="Q18" s="11">
        <v>85</v>
      </c>
      <c r="R18" s="12">
        <f>CEILING(O13*Q18/100*0.9,5)</f>
        <v>95</v>
      </c>
      <c r="S18" s="46">
        <v>5</v>
      </c>
      <c r="T18" s="9"/>
      <c r="U18" s="9"/>
      <c r="V18" s="9"/>
      <c r="W18" s="9"/>
      <c r="X18" s="9"/>
      <c r="Y18" s="9"/>
      <c r="Z18" s="9"/>
      <c r="AA18" s="9"/>
      <c r="AC18">
        <f>K16*L16*0.0333+K16</f>
        <v>98.647999999999996</v>
      </c>
      <c r="AE18">
        <f>R18*S18*0.0333+R18</f>
        <v>110.8175</v>
      </c>
      <c r="AI18" t="s">
        <v>113</v>
      </c>
      <c r="AJ18"/>
      <c r="AK18"/>
      <c r="AM18" s="5"/>
      <c r="AT18">
        <v>2</v>
      </c>
      <c r="AU18" s="1" t="s">
        <v>5</v>
      </c>
    </row>
    <row r="19" spans="1:59" ht="16.5" thickTop="1" thickBot="1" x14ac:dyDescent="0.3">
      <c r="A19" s="9"/>
      <c r="B19" s="9"/>
      <c r="C19">
        <f>IF(H19&gt;3.4,0,H19)+IF(O19&gt;3.4,0,O19)</f>
        <v>2</v>
      </c>
      <c r="D19" t="s">
        <v>16</v>
      </c>
      <c r="E19" t="s">
        <v>3</v>
      </c>
      <c r="F19" s="9"/>
      <c r="G19" s="14" t="s">
        <v>4</v>
      </c>
      <c r="H19" s="11">
        <v>4</v>
      </c>
      <c r="I19" s="11"/>
      <c r="J19" s="11"/>
      <c r="K19" s="11"/>
      <c r="L19" s="9"/>
      <c r="M19" s="9"/>
      <c r="N19" s="14" t="s">
        <v>13</v>
      </c>
      <c r="O19" s="11">
        <v>2</v>
      </c>
      <c r="P19" s="11"/>
      <c r="Q19" s="11"/>
      <c r="R19" s="11"/>
      <c r="S19" s="9"/>
      <c r="T19" s="9"/>
      <c r="U19" s="9"/>
      <c r="V19" s="28" t="s">
        <v>28</v>
      </c>
      <c r="W19" s="9"/>
      <c r="X19" s="27" t="s">
        <v>25</v>
      </c>
      <c r="Y19" s="9"/>
      <c r="Z19" s="27" t="s">
        <v>26</v>
      </c>
      <c r="AA19" s="9"/>
      <c r="AI19" t="s">
        <v>114</v>
      </c>
      <c r="AJ19"/>
      <c r="AK19"/>
      <c r="AM19" s="5"/>
      <c r="AP19" t="s">
        <v>128</v>
      </c>
      <c r="AU19" t="s">
        <v>15</v>
      </c>
      <c r="AV19" t="s">
        <v>2</v>
      </c>
      <c r="AW19" t="s">
        <v>4</v>
      </c>
      <c r="AX19">
        <v>4</v>
      </c>
      <c r="AZ19" t="s">
        <v>12</v>
      </c>
      <c r="BA19">
        <v>2</v>
      </c>
      <c r="BC19">
        <f>IF(AX19&gt;3.4,0,AX19)+IF(BA19&gt;3.4,0,BA19)</f>
        <v>2</v>
      </c>
      <c r="BE19" t="s">
        <v>24</v>
      </c>
      <c r="BF19" t="s">
        <v>27</v>
      </c>
    </row>
    <row r="20" spans="1:59" ht="31.5" thickTop="1" thickBot="1" x14ac:dyDescent="0.3">
      <c r="A20" s="9"/>
      <c r="B20" s="9"/>
      <c r="C20" s="9"/>
      <c r="D20" s="9"/>
      <c r="E20" s="11"/>
      <c r="F20" s="11"/>
      <c r="G20" s="14" t="s">
        <v>33</v>
      </c>
      <c r="H20" s="23">
        <f>N7</f>
        <v>60</v>
      </c>
      <c r="I20" s="11" t="s">
        <v>31</v>
      </c>
      <c r="J20" s="11" t="s">
        <v>30</v>
      </c>
      <c r="K20" s="11" t="s">
        <v>34</v>
      </c>
      <c r="L20" s="10" t="s">
        <v>32</v>
      </c>
      <c r="M20" s="10"/>
      <c r="N20" s="14" t="s">
        <v>33</v>
      </c>
      <c r="O20" s="23">
        <f>N6</f>
        <v>150</v>
      </c>
      <c r="P20" s="11" t="s">
        <v>31</v>
      </c>
      <c r="Q20" s="11" t="s">
        <v>30</v>
      </c>
      <c r="R20" s="11" t="s">
        <v>34</v>
      </c>
      <c r="S20" s="10" t="s">
        <v>32</v>
      </c>
      <c r="T20" s="10"/>
      <c r="U20" s="26" t="s">
        <v>34</v>
      </c>
      <c r="V20" s="26" t="s">
        <v>48</v>
      </c>
      <c r="W20" s="26" t="s">
        <v>34</v>
      </c>
      <c r="X20" s="26" t="s">
        <v>48</v>
      </c>
      <c r="Y20" s="26" t="s">
        <v>34</v>
      </c>
      <c r="Z20" s="26" t="s">
        <v>48</v>
      </c>
      <c r="AA20" s="9"/>
      <c r="AI20" t="s">
        <v>115</v>
      </c>
      <c r="AJ20"/>
      <c r="AK20"/>
      <c r="AM20" s="5"/>
      <c r="AU20" t="s">
        <v>16</v>
      </c>
      <c r="AV20" t="s">
        <v>3</v>
      </c>
      <c r="AW20" t="s">
        <v>14</v>
      </c>
      <c r="AX20">
        <v>3</v>
      </c>
      <c r="AZ20" t="s">
        <v>13</v>
      </c>
      <c r="BA20">
        <v>1</v>
      </c>
      <c r="BC20">
        <f>IF(AX20&gt;3.4,0,AX20)+IF(BA20&gt;3.4,0,BA20)</f>
        <v>4</v>
      </c>
      <c r="BE20" t="s">
        <v>28</v>
      </c>
      <c r="BF20" t="s">
        <v>25</v>
      </c>
      <c r="BG20" t="s">
        <v>26</v>
      </c>
    </row>
    <row r="21" spans="1:59" ht="16.5" thickTop="1" thickBot="1" x14ac:dyDescent="0.3">
      <c r="A21" s="9"/>
      <c r="B21" s="9"/>
      <c r="C21" s="9"/>
      <c r="D21" s="9"/>
      <c r="E21" s="11"/>
      <c r="F21" s="11"/>
      <c r="G21" s="14"/>
      <c r="H21" s="11"/>
      <c r="I21" s="15">
        <v>5</v>
      </c>
      <c r="J21" s="11">
        <v>40</v>
      </c>
      <c r="K21" s="12">
        <f>CEILING(H20*J21/100*0.9,2.5)</f>
        <v>22.5</v>
      </c>
      <c r="L21">
        <v>5</v>
      </c>
      <c r="M21" s="9"/>
      <c r="N21" s="14"/>
      <c r="O21" s="11"/>
      <c r="P21" s="15">
        <v>3</v>
      </c>
      <c r="Q21" s="11">
        <v>70</v>
      </c>
      <c r="R21" s="12">
        <f>CEILING(O20*Q21/100*0.9,5)</f>
        <v>95</v>
      </c>
      <c r="S21" s="46">
        <v>3</v>
      </c>
      <c r="T21" s="9"/>
      <c r="U21" s="8">
        <v>0</v>
      </c>
      <c r="V21" s="4">
        <v>10</v>
      </c>
      <c r="W21" s="8">
        <v>27.5</v>
      </c>
      <c r="X21" s="24">
        <v>12</v>
      </c>
      <c r="Y21" s="8">
        <v>2</v>
      </c>
      <c r="Z21" s="24">
        <v>12</v>
      </c>
      <c r="AA21" s="9"/>
      <c r="AI21" t="s">
        <v>116</v>
      </c>
      <c r="AJ21"/>
      <c r="AK21"/>
      <c r="AM21" s="5"/>
      <c r="AO21" t="s">
        <v>130</v>
      </c>
      <c r="AP21">
        <f>AQ15/(AP13^2*AQ13*3.14)</f>
        <v>1.6775444942465467E-2</v>
      </c>
      <c r="AU21" t="s">
        <v>17</v>
      </c>
      <c r="AV21" t="s">
        <v>2</v>
      </c>
      <c r="AW21" t="s">
        <v>4</v>
      </c>
      <c r="AX21">
        <v>1</v>
      </c>
      <c r="AZ21" t="s">
        <v>12</v>
      </c>
      <c r="BA21">
        <v>3</v>
      </c>
      <c r="BC21">
        <f>IF(AX21&gt;3.4,0,AX21)+IF(BA21&gt;3.4,0,BA21)</f>
        <v>4</v>
      </c>
      <c r="BE21" t="s">
        <v>24</v>
      </c>
      <c r="BF21" t="s">
        <v>27</v>
      </c>
    </row>
    <row r="22" spans="1:59" ht="16.5" thickTop="1" thickBot="1" x14ac:dyDescent="0.3">
      <c r="A22" s="9"/>
      <c r="B22" s="9"/>
      <c r="C22" s="9"/>
      <c r="D22" s="9"/>
      <c r="E22" s="11"/>
      <c r="F22" s="11"/>
      <c r="G22" s="14"/>
      <c r="H22" s="11"/>
      <c r="I22" s="15">
        <v>5</v>
      </c>
      <c r="J22" s="11">
        <v>40</v>
      </c>
      <c r="K22" s="12">
        <f>CEILING(H20*J22/100*0.9,2.5)</f>
        <v>22.5</v>
      </c>
      <c r="L22">
        <v>5</v>
      </c>
      <c r="M22" s="9"/>
      <c r="N22" s="14"/>
      <c r="O22" s="11"/>
      <c r="P22" s="15">
        <v>3</v>
      </c>
      <c r="Q22" s="11">
        <v>70</v>
      </c>
      <c r="R22" s="12">
        <f>CEILING(O20*Q22/100*0.9,5)</f>
        <v>95</v>
      </c>
      <c r="S22">
        <v>3</v>
      </c>
      <c r="T22" s="9"/>
      <c r="U22" s="8">
        <v>0</v>
      </c>
      <c r="V22" s="3">
        <v>10</v>
      </c>
      <c r="W22" s="8">
        <v>27.5</v>
      </c>
      <c r="X22" s="24">
        <v>12</v>
      </c>
      <c r="Y22" s="8">
        <v>2</v>
      </c>
      <c r="Z22" s="24">
        <v>12</v>
      </c>
      <c r="AA22" s="9"/>
      <c r="AI22" t="s">
        <v>117</v>
      </c>
      <c r="AJ22"/>
      <c r="AK22"/>
      <c r="AM22" s="5"/>
      <c r="AO22" t="s">
        <v>131</v>
      </c>
      <c r="AP22">
        <f>AP21*100</f>
        <v>1.6775444942465467</v>
      </c>
      <c r="AT22">
        <v>1</v>
      </c>
      <c r="AU22" s="1" t="s">
        <v>6</v>
      </c>
    </row>
    <row r="23" spans="1:59" ht="16.5" thickTop="1" thickBot="1" x14ac:dyDescent="0.3">
      <c r="A23" s="9"/>
      <c r="B23" s="9"/>
      <c r="C23" s="9"/>
      <c r="D23" s="9"/>
      <c r="E23" s="11"/>
      <c r="F23" s="11"/>
      <c r="G23" s="14"/>
      <c r="H23" s="11"/>
      <c r="I23" s="15">
        <v>5</v>
      </c>
      <c r="J23" s="11">
        <v>50</v>
      </c>
      <c r="K23" s="12">
        <f>CEILING(H20*J23/100*0.9,2.5)</f>
        <v>27.5</v>
      </c>
      <c r="L23">
        <v>5</v>
      </c>
      <c r="M23" s="9"/>
      <c r="N23" s="14"/>
      <c r="O23" s="11"/>
      <c r="P23" s="15">
        <v>3</v>
      </c>
      <c r="Q23" s="11">
        <v>80</v>
      </c>
      <c r="R23" s="12">
        <f>CEILING(O20*Q23/100*0.9,5)</f>
        <v>110</v>
      </c>
      <c r="S23">
        <v>3</v>
      </c>
      <c r="T23" s="9"/>
      <c r="U23" s="8">
        <v>0</v>
      </c>
      <c r="V23">
        <v>10</v>
      </c>
      <c r="W23" s="8">
        <v>27.5</v>
      </c>
      <c r="X23" s="24">
        <v>12</v>
      </c>
      <c r="Y23" s="8">
        <v>2</v>
      </c>
      <c r="Z23" s="24">
        <v>12</v>
      </c>
      <c r="AA23" s="9"/>
      <c r="AI23" t="s">
        <v>118</v>
      </c>
      <c r="AJ23"/>
      <c r="AK23"/>
      <c r="AM23" s="5"/>
      <c r="AU23" t="s">
        <v>15</v>
      </c>
      <c r="AV23" t="s">
        <v>3</v>
      </c>
      <c r="AW23" t="s">
        <v>14</v>
      </c>
      <c r="AX23">
        <v>4</v>
      </c>
      <c r="AZ23" t="s">
        <v>13</v>
      </c>
      <c r="BA23">
        <v>2</v>
      </c>
      <c r="BC23">
        <f>IF(AX23&gt;3.4,0,AX23)+IF(BA23&gt;3.4,0,BA23)</f>
        <v>2</v>
      </c>
      <c r="BE23" t="s">
        <v>28</v>
      </c>
      <c r="BF23" t="s">
        <v>25</v>
      </c>
      <c r="BG23" t="s">
        <v>26</v>
      </c>
    </row>
    <row r="24" spans="1:59" ht="16.5" thickTop="1" thickBot="1" x14ac:dyDescent="0.3">
      <c r="A24" s="9"/>
      <c r="B24" s="9"/>
      <c r="C24" s="9"/>
      <c r="D24" s="9"/>
      <c r="E24" s="11"/>
      <c r="F24" s="11"/>
      <c r="G24" s="14"/>
      <c r="H24" s="11"/>
      <c r="I24" s="35">
        <v>5</v>
      </c>
      <c r="J24" s="11">
        <v>50</v>
      </c>
      <c r="K24" s="12">
        <f>CEILING(H20*J24/100*0.9,2.5)</f>
        <v>27.5</v>
      </c>
      <c r="L24" s="46">
        <v>5</v>
      </c>
      <c r="M24" s="9"/>
      <c r="N24" s="14"/>
      <c r="O24" s="11"/>
      <c r="P24" s="15">
        <v>3</v>
      </c>
      <c r="Q24" s="11">
        <v>80</v>
      </c>
      <c r="R24" s="12">
        <f>CEILING(O20*Q24/100*0.9,5)</f>
        <v>110</v>
      </c>
      <c r="S24" s="46">
        <v>3</v>
      </c>
      <c r="T24" s="9"/>
      <c r="U24" s="8">
        <v>0</v>
      </c>
      <c r="V24">
        <v>10</v>
      </c>
      <c r="W24" s="8">
        <v>27.5</v>
      </c>
      <c r="X24" s="25">
        <v>12</v>
      </c>
      <c r="Y24" s="8">
        <v>2</v>
      </c>
      <c r="Z24" s="25">
        <v>12</v>
      </c>
      <c r="AA24" s="9"/>
      <c r="AI24" t="s">
        <v>119</v>
      </c>
      <c r="AJ24"/>
      <c r="AK24"/>
      <c r="AM24" s="5"/>
      <c r="AU24" t="s">
        <v>16</v>
      </c>
      <c r="AV24" t="s">
        <v>2</v>
      </c>
      <c r="AW24" t="s">
        <v>4</v>
      </c>
      <c r="AX24">
        <v>2</v>
      </c>
      <c r="AZ24" t="s">
        <v>12</v>
      </c>
      <c r="BA24">
        <v>4</v>
      </c>
      <c r="BC24">
        <f>IF(AX24&gt;3.4,0,AX24)+IF(BA24&gt;3.4,0,BA24)</f>
        <v>2</v>
      </c>
      <c r="BE24" t="s">
        <v>24</v>
      </c>
      <c r="BF24" t="s">
        <v>27</v>
      </c>
    </row>
    <row r="25" spans="1:59" ht="16.5" thickTop="1" thickBot="1" x14ac:dyDescent="0.3">
      <c r="A25" s="9"/>
      <c r="B25" s="9"/>
      <c r="C25" s="9"/>
      <c r="D25" s="9"/>
      <c r="E25" s="11"/>
      <c r="F25" s="11"/>
      <c r="G25" s="14"/>
      <c r="H25" s="11" t="s">
        <v>50</v>
      </c>
      <c r="I25" s="16">
        <v>5</v>
      </c>
      <c r="J25" s="11">
        <v>60</v>
      </c>
      <c r="K25" s="12">
        <f>CEILING(H20*J25/100*0.9,2.5)</f>
        <v>32.5</v>
      </c>
      <c r="L25" s="46">
        <v>5</v>
      </c>
      <c r="M25" s="9"/>
      <c r="N25" s="14"/>
      <c r="O25" s="11" t="s">
        <v>50</v>
      </c>
      <c r="P25" s="16">
        <v>3</v>
      </c>
      <c r="Q25" s="11">
        <v>90</v>
      </c>
      <c r="R25" s="12">
        <f>CEILING(O20*Q25/100*0.9,5)</f>
        <v>125</v>
      </c>
      <c r="S25" s="46">
        <v>3</v>
      </c>
      <c r="T25" s="9"/>
      <c r="U25" s="9"/>
      <c r="V25" s="9"/>
      <c r="W25" s="9"/>
      <c r="X25" s="9"/>
      <c r="Y25" s="9"/>
      <c r="Z25" s="9"/>
      <c r="AA25" s="9"/>
      <c r="AD25">
        <f>K25*L25*0.0333+K25</f>
        <v>37.911250000000003</v>
      </c>
      <c r="AF25">
        <f>R25*S25*0.0333+R25</f>
        <v>137.48750000000001</v>
      </c>
      <c r="AI25" t="s">
        <v>120</v>
      </c>
      <c r="AJ25"/>
      <c r="AK25"/>
      <c r="AM25" s="5"/>
      <c r="AU25" t="s">
        <v>17</v>
      </c>
      <c r="AV25" t="s">
        <v>3</v>
      </c>
      <c r="AW25" t="s">
        <v>14</v>
      </c>
      <c r="AX25">
        <v>1</v>
      </c>
      <c r="AZ25" t="s">
        <v>13</v>
      </c>
      <c r="BA25">
        <v>3</v>
      </c>
      <c r="BC25">
        <f>IF(AX25&gt;3.4,0,AX25)+IF(BA25&gt;3.4,0,BA25)</f>
        <v>4</v>
      </c>
      <c r="BE25" t="s">
        <v>28</v>
      </c>
      <c r="BF25" t="s">
        <v>25</v>
      </c>
      <c r="BG25" t="s">
        <v>26</v>
      </c>
    </row>
    <row r="26" spans="1:59" ht="16.5" thickTop="1" thickBot="1" x14ac:dyDescent="0.3">
      <c r="A26" s="9"/>
      <c r="B26" s="9"/>
      <c r="C26">
        <f>IF(H26&gt;3.4,0,H26)+IF(O26&gt;3.4,0,O26)</f>
        <v>2</v>
      </c>
      <c r="D26" t="s">
        <v>17</v>
      </c>
      <c r="E26" t="s">
        <v>2</v>
      </c>
      <c r="F26" s="9"/>
      <c r="G26" s="14" t="s">
        <v>14</v>
      </c>
      <c r="H26" s="11">
        <v>4</v>
      </c>
      <c r="I26" s="11"/>
      <c r="J26" s="11"/>
      <c r="K26" s="11"/>
      <c r="L26" s="9"/>
      <c r="M26" s="9"/>
      <c r="N26" s="14" t="s">
        <v>12</v>
      </c>
      <c r="O26" s="11">
        <v>2</v>
      </c>
      <c r="P26" s="11"/>
      <c r="Q26" s="11"/>
      <c r="R26" s="11"/>
      <c r="S26" s="9"/>
      <c r="T26" s="9"/>
      <c r="U26" s="9"/>
      <c r="V26" s="27" t="s">
        <v>47</v>
      </c>
      <c r="W26" s="9"/>
      <c r="X26" s="17" t="s">
        <v>27</v>
      </c>
      <c r="Y26" s="9"/>
      <c r="Z26" s="9"/>
      <c r="AA26" s="9"/>
      <c r="AP26">
        <f>0.225*0.225*3.14*7500*0.05</f>
        <v>59.610937500000006</v>
      </c>
      <c r="AT26">
        <v>1</v>
      </c>
      <c r="AU26" s="1" t="s">
        <v>7</v>
      </c>
    </row>
    <row r="27" spans="1:59" ht="31.5" thickTop="1" thickBot="1" x14ac:dyDescent="0.3">
      <c r="A27" s="9"/>
      <c r="B27" s="9"/>
      <c r="C27" s="9"/>
      <c r="D27" s="9"/>
      <c r="E27" s="11"/>
      <c r="F27" s="11"/>
      <c r="G27" s="14" t="s">
        <v>33</v>
      </c>
      <c r="H27" s="23">
        <f>H13</f>
        <v>92.5</v>
      </c>
      <c r="I27" s="11" t="s">
        <v>31</v>
      </c>
      <c r="J27" s="11" t="s">
        <v>30</v>
      </c>
      <c r="K27" s="11" t="s">
        <v>34</v>
      </c>
      <c r="L27" s="10" t="s">
        <v>32</v>
      </c>
      <c r="M27" s="10"/>
      <c r="N27" s="14" t="s">
        <v>33</v>
      </c>
      <c r="O27" s="23">
        <f>O13</f>
        <v>120</v>
      </c>
      <c r="P27" s="11" t="s">
        <v>31</v>
      </c>
      <c r="Q27" s="11" t="s">
        <v>30</v>
      </c>
      <c r="R27" s="11" t="s">
        <v>34</v>
      </c>
      <c r="S27" s="10" t="s">
        <v>32</v>
      </c>
      <c r="T27" s="10"/>
      <c r="U27" s="26" t="s">
        <v>34</v>
      </c>
      <c r="V27" s="26" t="s">
        <v>48</v>
      </c>
      <c r="W27" s="26" t="s">
        <v>34</v>
      </c>
      <c r="X27" s="26" t="s">
        <v>48</v>
      </c>
      <c r="Y27" s="9"/>
      <c r="Z27" s="9"/>
      <c r="AA27" s="9"/>
      <c r="AU27" t="s">
        <v>15</v>
      </c>
      <c r="AV27" t="s">
        <v>2</v>
      </c>
      <c r="AW27" t="s">
        <v>4</v>
      </c>
      <c r="AX27">
        <v>3</v>
      </c>
      <c r="AZ27" t="s">
        <v>12</v>
      </c>
      <c r="BA27">
        <v>1</v>
      </c>
      <c r="BC27">
        <f>IF(AX27&gt;3.4,0,AX27)+IF(BA27&gt;3.4,0,BA27)</f>
        <v>4</v>
      </c>
      <c r="BE27" t="s">
        <v>24</v>
      </c>
      <c r="BF27" t="s">
        <v>27</v>
      </c>
    </row>
    <row r="28" spans="1:59" ht="16.5" thickTop="1" thickBot="1" x14ac:dyDescent="0.3">
      <c r="A28" s="9"/>
      <c r="B28" s="9"/>
      <c r="C28" s="9"/>
      <c r="D28" s="9"/>
      <c r="E28" s="11"/>
      <c r="F28" s="11"/>
      <c r="G28" s="14"/>
      <c r="H28" s="11"/>
      <c r="I28" s="15">
        <v>5</v>
      </c>
      <c r="J28" s="11">
        <v>40</v>
      </c>
      <c r="K28" s="12">
        <f>CEILING(H27*J28/100*0.9,2.5)</f>
        <v>35</v>
      </c>
      <c r="L28" s="46">
        <v>5</v>
      </c>
      <c r="M28" s="9"/>
      <c r="N28" s="14"/>
      <c r="O28" s="11"/>
      <c r="P28" s="15">
        <v>3</v>
      </c>
      <c r="Q28" s="11">
        <v>70</v>
      </c>
      <c r="R28" s="12">
        <f>CEILING(O27*Q28/100*0.9,5)</f>
        <v>80</v>
      </c>
      <c r="S28" s="46">
        <v>3</v>
      </c>
      <c r="T28" s="9"/>
      <c r="U28" s="8">
        <v>45</v>
      </c>
      <c r="V28">
        <v>12</v>
      </c>
      <c r="W28" s="8">
        <f>W14</f>
        <v>26</v>
      </c>
      <c r="X28" s="24">
        <v>12</v>
      </c>
      <c r="Y28" s="9"/>
      <c r="Z28" s="9"/>
      <c r="AA28" s="9"/>
      <c r="AU28" t="s">
        <v>16</v>
      </c>
      <c r="AV28" t="s">
        <v>3</v>
      </c>
      <c r="AW28" t="s">
        <v>14</v>
      </c>
      <c r="AX28">
        <v>2</v>
      </c>
      <c r="AZ28" t="s">
        <v>13</v>
      </c>
      <c r="BA28">
        <v>4</v>
      </c>
      <c r="BC28">
        <f>IF(AX28&gt;3.4,0,AX28)+IF(BA28&gt;3.4,0,BA28)</f>
        <v>2</v>
      </c>
      <c r="BE28" t="s">
        <v>28</v>
      </c>
      <c r="BF28" t="s">
        <v>25</v>
      </c>
      <c r="BG28" t="s">
        <v>26</v>
      </c>
    </row>
    <row r="29" spans="1:59" ht="16.5" thickTop="1" thickBot="1" x14ac:dyDescent="0.3">
      <c r="A29" s="9"/>
      <c r="B29" s="9"/>
      <c r="C29" s="9"/>
      <c r="D29" s="9"/>
      <c r="E29" s="11"/>
      <c r="F29" s="11"/>
      <c r="G29" s="14"/>
      <c r="H29" s="11"/>
      <c r="I29" s="15">
        <v>5</v>
      </c>
      <c r="J29" s="11">
        <v>40</v>
      </c>
      <c r="K29" s="12">
        <f>CEILING(H27*J29/100*0.9,2.5)</f>
        <v>35</v>
      </c>
      <c r="L29">
        <v>5</v>
      </c>
      <c r="M29" s="9"/>
      <c r="N29" s="14"/>
      <c r="O29" s="11"/>
      <c r="P29" s="15">
        <v>3</v>
      </c>
      <c r="Q29" s="11">
        <v>70</v>
      </c>
      <c r="R29" s="12">
        <f>CEILING(O27*Q29/100*0.9,5)</f>
        <v>80</v>
      </c>
      <c r="S29">
        <v>3</v>
      </c>
      <c r="T29" s="9"/>
      <c r="U29" s="8">
        <v>45</v>
      </c>
      <c r="V29">
        <v>12</v>
      </c>
      <c r="W29" s="8">
        <f>W15</f>
        <v>26</v>
      </c>
      <c r="X29" s="24">
        <v>12</v>
      </c>
      <c r="Y29" s="9"/>
      <c r="Z29" s="9"/>
      <c r="AA29" s="9"/>
      <c r="AU29" t="s">
        <v>17</v>
      </c>
      <c r="AV29" t="s">
        <v>2</v>
      </c>
      <c r="AW29" t="s">
        <v>4</v>
      </c>
      <c r="AX29">
        <v>4</v>
      </c>
      <c r="AZ29" t="s">
        <v>12</v>
      </c>
      <c r="BA29">
        <v>2</v>
      </c>
      <c r="BC29">
        <f>IF(AX29&gt;3.4,0,AX29)+IF(BA29&gt;3.4,0,BA29)</f>
        <v>2</v>
      </c>
      <c r="BE29" t="s">
        <v>24</v>
      </c>
      <c r="BF29" t="s">
        <v>27</v>
      </c>
    </row>
    <row r="30" spans="1:59" ht="16.5" thickTop="1" thickBot="1" x14ac:dyDescent="0.3">
      <c r="A30" s="9"/>
      <c r="B30" s="9"/>
      <c r="C30" s="9"/>
      <c r="D30" s="9"/>
      <c r="E30" s="11"/>
      <c r="F30" s="11"/>
      <c r="G30" s="14"/>
      <c r="H30" s="11"/>
      <c r="I30" s="15">
        <v>5</v>
      </c>
      <c r="J30" s="11">
        <v>50</v>
      </c>
      <c r="K30" s="12">
        <f>CEILING(H27*J30/100*0.9,2.5)</f>
        <v>42.5</v>
      </c>
      <c r="L30">
        <v>5</v>
      </c>
      <c r="M30" s="9"/>
      <c r="N30" s="14"/>
      <c r="O30" s="11"/>
      <c r="P30" s="15">
        <v>3</v>
      </c>
      <c r="Q30" s="11">
        <v>80</v>
      </c>
      <c r="R30" s="12">
        <f>CEILING(O27*Q30/100*0.9,5)</f>
        <v>90</v>
      </c>
      <c r="S30">
        <v>3</v>
      </c>
      <c r="T30" s="9"/>
      <c r="U30" s="8">
        <v>45</v>
      </c>
      <c r="V30">
        <v>12</v>
      </c>
      <c r="W30" s="8">
        <f>W16</f>
        <v>26</v>
      </c>
      <c r="X30" s="24">
        <v>12</v>
      </c>
      <c r="Y30" s="9"/>
      <c r="Z30" s="9"/>
      <c r="AA30" s="9"/>
      <c r="AT30">
        <v>2</v>
      </c>
      <c r="AU30" s="1" t="s">
        <v>8</v>
      </c>
    </row>
    <row r="31" spans="1:59" ht="16.5" thickTop="1" thickBot="1" x14ac:dyDescent="0.3">
      <c r="A31" s="9"/>
      <c r="B31" s="9"/>
      <c r="C31" s="9"/>
      <c r="D31" s="9"/>
      <c r="E31" s="11"/>
      <c r="F31" s="11"/>
      <c r="G31" s="14"/>
      <c r="H31" s="11"/>
      <c r="I31" s="15">
        <v>5</v>
      </c>
      <c r="J31" s="11">
        <v>50</v>
      </c>
      <c r="K31" s="12">
        <f>CEILING(H27*J31/100*0.9,2.5)</f>
        <v>42.5</v>
      </c>
      <c r="L31" s="46">
        <v>5</v>
      </c>
      <c r="M31" s="9"/>
      <c r="N31" s="14"/>
      <c r="O31" s="11"/>
      <c r="P31" s="15">
        <v>3</v>
      </c>
      <c r="Q31" s="11">
        <v>80</v>
      </c>
      <c r="R31" s="12">
        <f>CEILING(O27*Q31/100*0.9,5)</f>
        <v>90</v>
      </c>
      <c r="S31" s="46">
        <v>3</v>
      </c>
      <c r="T31" s="9"/>
      <c r="U31" s="8">
        <v>45</v>
      </c>
      <c r="V31">
        <v>12</v>
      </c>
      <c r="W31" s="8">
        <f>W17</f>
        <v>26</v>
      </c>
      <c r="X31" s="25">
        <v>12</v>
      </c>
      <c r="Y31" s="9"/>
      <c r="Z31" s="9"/>
      <c r="AA31" s="9"/>
      <c r="AU31" t="s">
        <v>15</v>
      </c>
      <c r="AV31" t="s">
        <v>3</v>
      </c>
      <c r="AW31" t="s">
        <v>14</v>
      </c>
      <c r="AX31">
        <v>3</v>
      </c>
      <c r="AZ31" t="s">
        <v>13</v>
      </c>
      <c r="BA31">
        <v>1</v>
      </c>
      <c r="BC31">
        <f>IF(AX31&gt;3.4,0,AX31)+IF(BA31&gt;3.4,0,BA31)</f>
        <v>4</v>
      </c>
      <c r="BE31" t="s">
        <v>28</v>
      </c>
      <c r="BF31" t="s">
        <v>25</v>
      </c>
      <c r="BG31" t="s">
        <v>26</v>
      </c>
    </row>
    <row r="32" spans="1:59" ht="16.5" thickTop="1" thickBot="1" x14ac:dyDescent="0.3">
      <c r="A32" s="9"/>
      <c r="B32" s="9"/>
      <c r="C32" s="9"/>
      <c r="D32" s="9"/>
      <c r="E32" s="11"/>
      <c r="F32" s="11"/>
      <c r="G32" s="14"/>
      <c r="H32" s="11" t="s">
        <v>50</v>
      </c>
      <c r="I32" s="16">
        <v>5</v>
      </c>
      <c r="J32" s="11">
        <v>60</v>
      </c>
      <c r="K32" s="12">
        <f>CEILING(H27*J32/100*0.9,2.5)</f>
        <v>50</v>
      </c>
      <c r="L32" s="46">
        <v>5</v>
      </c>
      <c r="M32" s="9"/>
      <c r="N32" s="14"/>
      <c r="O32" s="11" t="s">
        <v>50</v>
      </c>
      <c r="P32" s="16">
        <v>3</v>
      </c>
      <c r="Q32" s="11">
        <v>90</v>
      </c>
      <c r="R32" s="12">
        <f>CEILING(O27*Q32/100*0.9,5)</f>
        <v>100</v>
      </c>
      <c r="S32" s="46">
        <v>3</v>
      </c>
      <c r="T32" s="9"/>
      <c r="U32" s="9"/>
      <c r="V32" s="9"/>
      <c r="W32" s="9"/>
      <c r="X32" s="9"/>
      <c r="Y32" s="9"/>
      <c r="Z32" s="9"/>
      <c r="AA32" s="9"/>
      <c r="AC32">
        <f>K32*L32*0.0333+K32</f>
        <v>58.325000000000003</v>
      </c>
      <c r="AE32">
        <f>R32*S32*0.0333+R32</f>
        <v>109.99</v>
      </c>
      <c r="AU32" t="s">
        <v>16</v>
      </c>
      <c r="AV32" t="s">
        <v>2</v>
      </c>
      <c r="AW32" t="s">
        <v>4</v>
      </c>
      <c r="AX32">
        <v>1</v>
      </c>
      <c r="AZ32" t="s">
        <v>12</v>
      </c>
      <c r="BA32">
        <v>3</v>
      </c>
      <c r="BC32">
        <f>IF(AX32&gt;3.4,0,AX32)+IF(BA32&gt;3.4,0,BA32)</f>
        <v>4</v>
      </c>
      <c r="BE32" t="s">
        <v>24</v>
      </c>
      <c r="BF32" t="s">
        <v>27</v>
      </c>
    </row>
    <row r="33" spans="1:59" ht="16.5" thickTop="1" thickBot="1" x14ac:dyDescent="0.3">
      <c r="A33" s="44"/>
      <c r="B33" s="1" t="s">
        <v>1</v>
      </c>
      <c r="C33">
        <f>IF(H33&gt;3.4,0,H33)+IF(O33&gt;3.4,0,O33)</f>
        <v>4</v>
      </c>
      <c r="D33" t="s">
        <v>15</v>
      </c>
      <c r="E33" t="s">
        <v>2</v>
      </c>
      <c r="F33" s="9"/>
      <c r="G33" s="14" t="s">
        <v>14</v>
      </c>
      <c r="H33" s="11">
        <v>1</v>
      </c>
      <c r="I33" s="11"/>
      <c r="J33" s="11"/>
      <c r="K33" s="11"/>
      <c r="L33" s="9"/>
      <c r="M33" s="9"/>
      <c r="N33" s="14" t="s">
        <v>12</v>
      </c>
      <c r="O33" s="11">
        <v>3</v>
      </c>
      <c r="P33" s="11"/>
      <c r="Q33" s="11"/>
      <c r="R33" s="11"/>
      <c r="S33" s="9"/>
      <c r="T33" s="9"/>
      <c r="U33" s="30"/>
      <c r="V33" s="29" t="s">
        <v>49</v>
      </c>
      <c r="W33" s="9"/>
      <c r="X33" s="31" t="s">
        <v>27</v>
      </c>
      <c r="Y33" s="9"/>
      <c r="Z33" s="9"/>
      <c r="AA33" s="9"/>
      <c r="AU33" t="s">
        <v>17</v>
      </c>
      <c r="AV33" t="s">
        <v>3</v>
      </c>
      <c r="AW33" t="s">
        <v>14</v>
      </c>
      <c r="AX33">
        <v>4</v>
      </c>
      <c r="AZ33" t="s">
        <v>13</v>
      </c>
      <c r="BA33">
        <v>2</v>
      </c>
      <c r="BC33">
        <f>IF(AX33&gt;3.4,0,AX33)+IF(BA33&gt;3.4,0,BA33)</f>
        <v>2</v>
      </c>
      <c r="BE33" t="s">
        <v>28</v>
      </c>
      <c r="BF33" t="s">
        <v>25</v>
      </c>
      <c r="BG33" t="s">
        <v>26</v>
      </c>
    </row>
    <row r="34" spans="1:59" ht="31.5" thickTop="1" thickBot="1" x14ac:dyDescent="0.3">
      <c r="A34" s="9"/>
      <c r="B34" s="9"/>
      <c r="C34" s="9"/>
      <c r="D34" s="9"/>
      <c r="E34" s="11"/>
      <c r="F34" s="11"/>
      <c r="G34" s="14" t="s">
        <v>33</v>
      </c>
      <c r="H34" s="20">
        <f>H27+IF(L16&lt;3.5,2.5,5)</f>
        <v>97.5</v>
      </c>
      <c r="I34" s="11" t="s">
        <v>31</v>
      </c>
      <c r="J34" s="11" t="s">
        <v>30</v>
      </c>
      <c r="K34" s="11" t="s">
        <v>34</v>
      </c>
      <c r="L34" s="10" t="s">
        <v>32</v>
      </c>
      <c r="M34" s="10"/>
      <c r="N34" s="14"/>
      <c r="O34" s="20">
        <f>O27</f>
        <v>120</v>
      </c>
      <c r="P34" s="11" t="s">
        <v>31</v>
      </c>
      <c r="Q34" s="11" t="s">
        <v>30</v>
      </c>
      <c r="R34" s="11" t="s">
        <v>34</v>
      </c>
      <c r="S34" s="10" t="s">
        <v>32</v>
      </c>
      <c r="T34" s="10"/>
      <c r="U34" s="26" t="s">
        <v>34</v>
      </c>
      <c r="V34" s="26" t="s">
        <v>48</v>
      </c>
      <c r="W34" s="26" t="s">
        <v>34</v>
      </c>
      <c r="X34" s="26" t="s">
        <v>48</v>
      </c>
      <c r="Y34" s="9"/>
      <c r="Z34" s="9"/>
      <c r="AA34" s="9"/>
      <c r="AT34">
        <v>2</v>
      </c>
      <c r="AU34" s="1" t="s">
        <v>20</v>
      </c>
    </row>
    <row r="35" spans="1:59" ht="16.5" thickTop="1" thickBot="1" x14ac:dyDescent="0.3">
      <c r="A35" s="9"/>
      <c r="B35" s="9"/>
      <c r="C35" s="9"/>
      <c r="D35" s="9"/>
      <c r="E35" s="11"/>
      <c r="F35" s="11"/>
      <c r="G35" s="14"/>
      <c r="H35" s="11"/>
      <c r="I35" s="15">
        <v>5</v>
      </c>
      <c r="J35" s="11">
        <v>65</v>
      </c>
      <c r="K35" s="12">
        <f>CEILING(H34*J35/100*0.9,2.5)</f>
        <v>57.5</v>
      </c>
      <c r="L35" s="46">
        <v>5</v>
      </c>
      <c r="M35" s="9"/>
      <c r="N35" s="14"/>
      <c r="O35" s="11"/>
      <c r="P35" s="15">
        <v>5</v>
      </c>
      <c r="Q35" s="11">
        <v>75</v>
      </c>
      <c r="R35" s="12">
        <f>CEILING(O34*0.9*Q35/100,5)</f>
        <v>85</v>
      </c>
      <c r="S35" s="46">
        <v>5</v>
      </c>
      <c r="T35" s="9"/>
      <c r="U35" s="8">
        <f>IF(V17&gt;11.5,U17+5,U17)</f>
        <v>45</v>
      </c>
      <c r="V35" s="4">
        <v>12</v>
      </c>
      <c r="W35" s="8">
        <v>28</v>
      </c>
      <c r="X35" s="24">
        <v>10</v>
      </c>
      <c r="Y35" s="9"/>
      <c r="Z35" s="9"/>
      <c r="AA35" s="9"/>
      <c r="AU35" t="s">
        <v>15</v>
      </c>
      <c r="AV35" t="s">
        <v>2</v>
      </c>
      <c r="AW35" t="s">
        <v>4</v>
      </c>
      <c r="AX35">
        <v>2</v>
      </c>
      <c r="AZ35" t="s">
        <v>12</v>
      </c>
      <c r="BA35">
        <v>4</v>
      </c>
      <c r="BC35">
        <f>IF(AX35&gt;3.4,0,AX35)+IF(BA35&gt;3.4,0,BA35)</f>
        <v>2</v>
      </c>
      <c r="BE35" t="s">
        <v>24</v>
      </c>
      <c r="BF35" t="s">
        <v>27</v>
      </c>
    </row>
    <row r="36" spans="1:59" ht="16.5" thickTop="1" thickBot="1" x14ac:dyDescent="0.3">
      <c r="A36" s="9"/>
      <c r="B36" s="9"/>
      <c r="C36" s="9"/>
      <c r="D36" s="9"/>
      <c r="E36" s="11"/>
      <c r="F36" s="11"/>
      <c r="G36" s="14"/>
      <c r="H36" s="11"/>
      <c r="I36" s="15">
        <v>5</v>
      </c>
      <c r="J36" s="11">
        <v>65</v>
      </c>
      <c r="K36" s="12">
        <f>CEILING(H34*J36/100*0.9,2.5)</f>
        <v>57.5</v>
      </c>
      <c r="L36">
        <v>5</v>
      </c>
      <c r="M36" s="9"/>
      <c r="N36" s="14"/>
      <c r="O36" s="11"/>
      <c r="P36" s="15">
        <v>3</v>
      </c>
      <c r="Q36" s="11">
        <v>85</v>
      </c>
      <c r="R36" s="12">
        <f>CEILING(O34*0.9*Q36/100,5)</f>
        <v>95</v>
      </c>
      <c r="S36">
        <v>3</v>
      </c>
      <c r="T36" s="9"/>
      <c r="U36" s="8">
        <f>U35</f>
        <v>45</v>
      </c>
      <c r="V36" s="4">
        <v>12</v>
      </c>
      <c r="W36" s="8">
        <f>W35</f>
        <v>28</v>
      </c>
      <c r="X36" s="24">
        <v>10</v>
      </c>
      <c r="Y36" s="9"/>
      <c r="Z36" s="9"/>
      <c r="AA36" s="9"/>
      <c r="AU36" t="s">
        <v>16</v>
      </c>
      <c r="AV36" t="s">
        <v>3</v>
      </c>
      <c r="AW36" t="s">
        <v>14</v>
      </c>
      <c r="AX36">
        <v>1</v>
      </c>
      <c r="AZ36" t="s">
        <v>13</v>
      </c>
      <c r="BA36">
        <v>3</v>
      </c>
      <c r="BC36">
        <f>IF(AX36&gt;3.4,0,AX36)+IF(BA36&gt;3.4,0,BA36)</f>
        <v>4</v>
      </c>
      <c r="BE36" t="s">
        <v>28</v>
      </c>
      <c r="BF36" t="s">
        <v>25</v>
      </c>
      <c r="BG36" t="s">
        <v>26</v>
      </c>
    </row>
    <row r="37" spans="1:59" ht="16.5" thickTop="1" thickBot="1" x14ac:dyDescent="0.3">
      <c r="A37" s="9"/>
      <c r="B37" s="9"/>
      <c r="C37" s="9"/>
      <c r="D37" s="9"/>
      <c r="E37" s="11"/>
      <c r="F37" s="11"/>
      <c r="G37" s="14"/>
      <c r="H37" s="11"/>
      <c r="I37" s="15">
        <v>5</v>
      </c>
      <c r="J37" s="11">
        <v>75</v>
      </c>
      <c r="K37" s="12">
        <f>CEILING(H34*J37/100*0.9,2.5)</f>
        <v>67.5</v>
      </c>
      <c r="L37">
        <v>5</v>
      </c>
      <c r="M37" s="9"/>
      <c r="N37" s="14"/>
      <c r="O37" s="11" t="s">
        <v>50</v>
      </c>
      <c r="P37" s="15">
        <v>1</v>
      </c>
      <c r="Q37" s="11">
        <v>95</v>
      </c>
      <c r="R37" s="12">
        <f>CEILING(O34*0.9*Q37/100,5)</f>
        <v>105</v>
      </c>
      <c r="S37">
        <v>5</v>
      </c>
      <c r="T37" s="9"/>
      <c r="U37" s="8">
        <f>U36</f>
        <v>45</v>
      </c>
      <c r="V37" s="4">
        <v>12</v>
      </c>
      <c r="W37" s="8">
        <f>W36</f>
        <v>28</v>
      </c>
      <c r="X37" s="24">
        <v>10</v>
      </c>
      <c r="Y37" s="9"/>
      <c r="Z37" s="9"/>
      <c r="AA37" s="9"/>
      <c r="AU37" t="s">
        <v>17</v>
      </c>
      <c r="AV37" t="s">
        <v>2</v>
      </c>
      <c r="AW37" t="s">
        <v>4</v>
      </c>
      <c r="AX37">
        <v>3</v>
      </c>
      <c r="AZ37" t="s">
        <v>12</v>
      </c>
      <c r="BA37">
        <v>1</v>
      </c>
      <c r="BC37">
        <f>IF(AX37&gt;3.4,0,AX37)+IF(BA37&gt;3.4,0,BA37)</f>
        <v>4</v>
      </c>
      <c r="BE37" t="s">
        <v>24</v>
      </c>
      <c r="BF37" t="s">
        <v>27</v>
      </c>
    </row>
    <row r="38" spans="1:59" ht="16.5" thickTop="1" thickBot="1" x14ac:dyDescent="0.3">
      <c r="A38" s="9"/>
      <c r="B38" s="9"/>
      <c r="C38" s="9"/>
      <c r="D38" s="9"/>
      <c r="E38" s="11"/>
      <c r="F38" s="11"/>
      <c r="G38" s="14"/>
      <c r="H38" s="11"/>
      <c r="I38" s="15">
        <v>5</v>
      </c>
      <c r="J38" s="11">
        <v>75</v>
      </c>
      <c r="K38" s="12">
        <f>CEILING(H34*J38/100*0.9,2.5)</f>
        <v>67.5</v>
      </c>
      <c r="L38" s="46">
        <v>5</v>
      </c>
      <c r="M38" s="9"/>
      <c r="N38" s="14"/>
      <c r="O38" s="11"/>
      <c r="P38" s="11"/>
      <c r="Q38" s="11"/>
      <c r="R38" s="11"/>
      <c r="S38" s="9"/>
      <c r="T38" s="9"/>
      <c r="U38" s="8">
        <f>U37</f>
        <v>45</v>
      </c>
      <c r="V38" s="4">
        <v>12</v>
      </c>
      <c r="W38" s="8">
        <f>W37</f>
        <v>28</v>
      </c>
      <c r="X38" s="25">
        <v>10</v>
      </c>
      <c r="Y38" s="9"/>
      <c r="Z38" s="9"/>
      <c r="AA38" s="9"/>
      <c r="AT38">
        <v>1</v>
      </c>
      <c r="AU38" s="1" t="s">
        <v>22</v>
      </c>
    </row>
    <row r="39" spans="1:59" ht="16.5" thickTop="1" thickBot="1" x14ac:dyDescent="0.3">
      <c r="A39" s="9"/>
      <c r="B39" s="9"/>
      <c r="C39" s="9"/>
      <c r="D39" s="9"/>
      <c r="E39" s="11"/>
      <c r="F39" s="11"/>
      <c r="G39" s="14"/>
      <c r="H39" s="11" t="s">
        <v>50</v>
      </c>
      <c r="I39" s="15">
        <v>5</v>
      </c>
      <c r="J39" s="11">
        <v>85</v>
      </c>
      <c r="K39" s="12">
        <f>CEILING(H34*J39/100*0.9,2.5)</f>
        <v>75</v>
      </c>
      <c r="L39" s="46">
        <v>5</v>
      </c>
      <c r="M39" s="9"/>
      <c r="N39" s="14"/>
      <c r="O39" s="11"/>
      <c r="P39" s="11"/>
      <c r="Q39" s="11"/>
      <c r="R39" s="11"/>
      <c r="S39" s="9"/>
      <c r="T39" s="9"/>
      <c r="U39" s="9"/>
      <c r="V39" s="9"/>
      <c r="W39" s="9"/>
      <c r="X39" s="9"/>
      <c r="Y39" s="9"/>
      <c r="Z39" s="9"/>
      <c r="AA39" s="9"/>
      <c r="AC39">
        <f>K39*L39*0.0333+K39</f>
        <v>87.487499999999997</v>
      </c>
      <c r="AE39">
        <f>R37*S37*0.0333+R37</f>
        <v>122.4825</v>
      </c>
      <c r="AU39" t="s">
        <v>15</v>
      </c>
      <c r="AV39" t="s">
        <v>3</v>
      </c>
      <c r="AW39" t="s">
        <v>14</v>
      </c>
      <c r="AX39">
        <v>2</v>
      </c>
      <c r="AZ39" t="s">
        <v>13</v>
      </c>
      <c r="BA39">
        <v>4</v>
      </c>
      <c r="BC39">
        <f>IF(AX39&gt;3.4,0,AX39)+IF(BA39&gt;3.4,0,BA39)</f>
        <v>2</v>
      </c>
      <c r="BE39" t="s">
        <v>28</v>
      </c>
      <c r="BF39" t="s">
        <v>25</v>
      </c>
      <c r="BG39" t="s">
        <v>26</v>
      </c>
    </row>
    <row r="40" spans="1:59" ht="16.5" thickTop="1" thickBot="1" x14ac:dyDescent="0.3">
      <c r="A40" s="9"/>
      <c r="B40" s="9"/>
      <c r="C40">
        <f>IF(H40&gt;3.4,0,H40)+IF(O40&gt;3.4,0,O40)</f>
        <v>4</v>
      </c>
      <c r="D40" t="s">
        <v>16</v>
      </c>
      <c r="E40" t="s">
        <v>3</v>
      </c>
      <c r="F40" s="9"/>
      <c r="G40" s="14" t="s">
        <v>4</v>
      </c>
      <c r="H40" s="11">
        <v>1</v>
      </c>
      <c r="I40" s="11"/>
      <c r="J40" s="11"/>
      <c r="K40" s="11"/>
      <c r="L40" s="9"/>
      <c r="M40" s="9"/>
      <c r="N40" s="14" t="s">
        <v>13</v>
      </c>
      <c r="O40" s="11">
        <v>3</v>
      </c>
      <c r="P40" s="11"/>
      <c r="Q40" s="11"/>
      <c r="R40" s="11"/>
      <c r="S40" s="9"/>
      <c r="T40" s="9"/>
      <c r="U40" s="9"/>
      <c r="V40" s="28" t="s">
        <v>28</v>
      </c>
      <c r="W40" s="9"/>
      <c r="X40" s="27" t="s">
        <v>25</v>
      </c>
      <c r="Y40" s="9"/>
      <c r="Z40" s="27" t="s">
        <v>26</v>
      </c>
      <c r="AA40" s="9"/>
      <c r="AU40" t="s">
        <v>16</v>
      </c>
      <c r="AV40" t="s">
        <v>2</v>
      </c>
      <c r="AW40" t="s">
        <v>4</v>
      </c>
      <c r="AX40">
        <v>4</v>
      </c>
      <c r="AZ40" t="s">
        <v>12</v>
      </c>
      <c r="BA40">
        <v>2</v>
      </c>
      <c r="BC40">
        <f>IF(AX40&gt;3.4,0,AX40)+IF(BA40&gt;3.4,0,BA40)</f>
        <v>2</v>
      </c>
      <c r="BE40" t="s">
        <v>24</v>
      </c>
      <c r="BF40" t="s">
        <v>27</v>
      </c>
    </row>
    <row r="41" spans="1:59" ht="31.5" thickTop="1" thickBot="1" x14ac:dyDescent="0.3">
      <c r="A41" s="9"/>
      <c r="B41" s="9"/>
      <c r="C41" s="9"/>
      <c r="D41" s="9"/>
      <c r="E41" s="11"/>
      <c r="F41" s="11"/>
      <c r="G41" s="14" t="s">
        <v>33</v>
      </c>
      <c r="H41" s="20">
        <f>H20</f>
        <v>60</v>
      </c>
      <c r="I41" s="11" t="s">
        <v>31</v>
      </c>
      <c r="J41" s="11" t="s">
        <v>30</v>
      </c>
      <c r="K41" s="11" t="s">
        <v>34</v>
      </c>
      <c r="L41" s="10" t="s">
        <v>32</v>
      </c>
      <c r="M41" s="10"/>
      <c r="N41" s="14"/>
      <c r="O41" s="20">
        <f>O20</f>
        <v>150</v>
      </c>
      <c r="P41" s="11" t="s">
        <v>31</v>
      </c>
      <c r="Q41" s="11" t="s">
        <v>30</v>
      </c>
      <c r="R41" s="11" t="s">
        <v>34</v>
      </c>
      <c r="S41" s="10" t="s">
        <v>32</v>
      </c>
      <c r="T41" s="10"/>
      <c r="U41" s="26" t="s">
        <v>34</v>
      </c>
      <c r="V41" s="26" t="s">
        <v>48</v>
      </c>
      <c r="W41" s="26" t="s">
        <v>34</v>
      </c>
      <c r="X41" s="26" t="s">
        <v>48</v>
      </c>
      <c r="Y41" s="26" t="s">
        <v>34</v>
      </c>
      <c r="Z41" s="26" t="s">
        <v>48</v>
      </c>
      <c r="AA41" s="9"/>
      <c r="AU41" s="2" t="s">
        <v>17</v>
      </c>
      <c r="AV41" s="2" t="s">
        <v>3</v>
      </c>
      <c r="AW41" s="2" t="s">
        <v>14</v>
      </c>
      <c r="AX41" s="2">
        <v>3</v>
      </c>
      <c r="AY41" s="2"/>
      <c r="AZ41" s="2" t="s">
        <v>13</v>
      </c>
      <c r="BA41" s="2">
        <v>1</v>
      </c>
      <c r="BB41" s="2"/>
      <c r="BC41" s="2">
        <f>IF(AX41&gt;3.4,0,AX41)+IF(BA41&gt;3.4,0,BA41)</f>
        <v>4</v>
      </c>
      <c r="BE41" t="s">
        <v>28</v>
      </c>
      <c r="BF41" t="s">
        <v>25</v>
      </c>
      <c r="BG41" t="s">
        <v>26</v>
      </c>
    </row>
    <row r="42" spans="1:59" ht="16.5" thickTop="1" thickBot="1" x14ac:dyDescent="0.3">
      <c r="A42" s="9"/>
      <c r="B42" s="9"/>
      <c r="C42" s="9"/>
      <c r="D42" s="9"/>
      <c r="E42" s="11"/>
      <c r="F42" s="11"/>
      <c r="G42" s="14"/>
      <c r="H42" s="11"/>
      <c r="I42" s="15">
        <v>5</v>
      </c>
      <c r="J42" s="11">
        <v>65</v>
      </c>
      <c r="K42" s="12">
        <f>CEILING(H41*J42/100*0.9,2.5)</f>
        <v>37.5</v>
      </c>
      <c r="L42" s="46">
        <v>5</v>
      </c>
      <c r="M42" s="9"/>
      <c r="N42" s="14"/>
      <c r="O42" s="11"/>
      <c r="P42" s="15">
        <v>5</v>
      </c>
      <c r="Q42" s="11">
        <v>75</v>
      </c>
      <c r="R42" s="12">
        <f>CEILING(O41*0.9*Q42/100,5)</f>
        <v>105</v>
      </c>
      <c r="S42">
        <v>5</v>
      </c>
      <c r="T42" s="9"/>
      <c r="U42" s="8">
        <f>IF(V24&gt;11.5,U24+2.5,U24)</f>
        <v>0</v>
      </c>
      <c r="V42" s="4">
        <v>12</v>
      </c>
      <c r="W42" s="8">
        <f>IF(X24&gt;11.5,W24+2.5,W24)</f>
        <v>30</v>
      </c>
      <c r="X42" s="24">
        <v>12</v>
      </c>
      <c r="Y42" s="8">
        <f>IF(Z24&gt;11.5,Y24+2,Y24)</f>
        <v>4</v>
      </c>
      <c r="Z42" s="24">
        <v>10</v>
      </c>
      <c r="AA42" s="9"/>
      <c r="AU42" s="1" t="s">
        <v>21</v>
      </c>
    </row>
    <row r="43" spans="1:59" ht="16.5" thickTop="1" thickBot="1" x14ac:dyDescent="0.3">
      <c r="A43" s="9"/>
      <c r="B43" s="9"/>
      <c r="C43" s="9"/>
      <c r="D43" s="9"/>
      <c r="E43" s="11"/>
      <c r="F43" s="11"/>
      <c r="G43" s="14"/>
      <c r="H43" s="11"/>
      <c r="I43" s="15">
        <v>5</v>
      </c>
      <c r="J43" s="11">
        <v>65</v>
      </c>
      <c r="K43" s="12">
        <f>CEILING(H41*J43/100*0.9,2.5)</f>
        <v>37.5</v>
      </c>
      <c r="L43" s="46">
        <v>5</v>
      </c>
      <c r="M43" s="9"/>
      <c r="N43" s="14"/>
      <c r="O43" s="11"/>
      <c r="P43" s="15">
        <v>3</v>
      </c>
      <c r="Q43" s="11">
        <v>85</v>
      </c>
      <c r="R43" s="12">
        <f>CEILING(O41*0.9*Q43/100,5)</f>
        <v>115</v>
      </c>
      <c r="S43">
        <v>3</v>
      </c>
      <c r="T43" s="9"/>
      <c r="U43" s="8">
        <f>U42</f>
        <v>0</v>
      </c>
      <c r="V43" s="3">
        <v>12</v>
      </c>
      <c r="W43" s="8">
        <f>W42</f>
        <v>30</v>
      </c>
      <c r="X43" s="24">
        <v>12</v>
      </c>
      <c r="Y43" s="8">
        <f>Y42</f>
        <v>4</v>
      </c>
      <c r="Z43" s="24">
        <v>9</v>
      </c>
      <c r="AA43" s="9"/>
      <c r="AC43" s="47"/>
      <c r="AD43" s="47"/>
      <c r="AE43" s="48"/>
      <c r="AF43" s="48"/>
      <c r="AG43" s="48"/>
      <c r="AU43" t="s">
        <v>15</v>
      </c>
      <c r="AV43" t="s">
        <v>2</v>
      </c>
      <c r="AW43" t="s">
        <v>4</v>
      </c>
      <c r="AX43">
        <v>1</v>
      </c>
      <c r="AZ43" t="s">
        <v>12</v>
      </c>
    </row>
    <row r="44" spans="1:59" ht="16.5" thickTop="1" thickBot="1" x14ac:dyDescent="0.3">
      <c r="A44" s="9"/>
      <c r="B44" s="9"/>
      <c r="C44" s="9"/>
      <c r="D44" s="9"/>
      <c r="E44" s="11"/>
      <c r="F44" s="11"/>
      <c r="G44" s="14"/>
      <c r="H44" s="11"/>
      <c r="I44" s="15">
        <v>5</v>
      </c>
      <c r="J44" s="11">
        <v>75</v>
      </c>
      <c r="K44" s="12">
        <f>CEILING(H41*J44/100*0.9,2.5)</f>
        <v>42.5</v>
      </c>
      <c r="L44" s="46">
        <v>5</v>
      </c>
      <c r="M44" s="9"/>
      <c r="N44" s="14"/>
      <c r="O44" s="11" t="s">
        <v>50</v>
      </c>
      <c r="P44" s="15">
        <v>1</v>
      </c>
      <c r="Q44" s="11">
        <v>95</v>
      </c>
      <c r="R44" s="12">
        <f>CEILING(O41*0.9*Q44/100,5)</f>
        <v>130</v>
      </c>
      <c r="S44">
        <v>8</v>
      </c>
      <c r="T44" s="9"/>
      <c r="U44" s="8">
        <f>U43</f>
        <v>0</v>
      </c>
      <c r="V44">
        <v>12</v>
      </c>
      <c r="W44" s="8">
        <f>W43</f>
        <v>30</v>
      </c>
      <c r="X44" s="24">
        <v>12</v>
      </c>
      <c r="Y44" s="8">
        <f>Y43</f>
        <v>4</v>
      </c>
      <c r="Z44" s="24">
        <v>9</v>
      </c>
      <c r="AA44" s="9"/>
      <c r="AU44" t="s">
        <v>16</v>
      </c>
      <c r="AV44" t="s">
        <v>3</v>
      </c>
      <c r="AW44" t="s">
        <v>14</v>
      </c>
      <c r="AZ44" t="s">
        <v>13</v>
      </c>
    </row>
    <row r="45" spans="1:59" ht="16.5" thickTop="1" thickBot="1" x14ac:dyDescent="0.3">
      <c r="A45" s="9"/>
      <c r="B45" s="9"/>
      <c r="C45" s="9"/>
      <c r="D45" s="9"/>
      <c r="E45" s="11"/>
      <c r="F45" s="11"/>
      <c r="G45" s="14"/>
      <c r="H45" s="11"/>
      <c r="I45" s="15">
        <v>5</v>
      </c>
      <c r="J45" s="11">
        <v>75</v>
      </c>
      <c r="K45" s="12">
        <f>CEILING(H41*J45/100*0.9,2.5)</f>
        <v>42.5</v>
      </c>
      <c r="L45" s="46">
        <v>5</v>
      </c>
      <c r="M45" s="9"/>
      <c r="N45" s="14"/>
      <c r="O45" s="11"/>
      <c r="P45" s="11"/>
      <c r="Q45" s="11"/>
      <c r="R45" s="11"/>
      <c r="S45" s="9"/>
      <c r="T45" s="9"/>
      <c r="U45" s="8">
        <f>U44</f>
        <v>0</v>
      </c>
      <c r="V45">
        <v>12</v>
      </c>
      <c r="W45" s="8">
        <f>W44</f>
        <v>30</v>
      </c>
      <c r="X45" s="25">
        <v>12</v>
      </c>
      <c r="Y45" s="8">
        <f>Y44</f>
        <v>4</v>
      </c>
      <c r="Z45" s="25">
        <v>10</v>
      </c>
      <c r="AA45" s="9"/>
      <c r="AU45" t="s">
        <v>17</v>
      </c>
      <c r="AV45" t="s">
        <v>2</v>
      </c>
      <c r="AW45" t="s">
        <v>4</v>
      </c>
      <c r="AZ45" t="s">
        <v>12</v>
      </c>
    </row>
    <row r="46" spans="1:59" ht="16.5" thickTop="1" thickBot="1" x14ac:dyDescent="0.3">
      <c r="A46" s="9"/>
      <c r="B46" s="9"/>
      <c r="C46" s="9"/>
      <c r="D46" s="9"/>
      <c r="E46" s="11"/>
      <c r="F46" s="11"/>
      <c r="G46" s="14"/>
      <c r="H46" s="11" t="s">
        <v>50</v>
      </c>
      <c r="I46" s="15">
        <v>5</v>
      </c>
      <c r="J46" s="11">
        <v>85</v>
      </c>
      <c r="K46" s="12">
        <f>CEILING(H41*J46/100*0.9,2.5)</f>
        <v>47.5</v>
      </c>
      <c r="L46" s="46">
        <v>8</v>
      </c>
      <c r="M46" s="9"/>
      <c r="N46" s="14"/>
      <c r="O46" s="11"/>
      <c r="P46" s="11"/>
      <c r="Q46" s="11"/>
      <c r="R46" s="11"/>
      <c r="S46" s="9"/>
      <c r="T46" s="9"/>
      <c r="U46" s="9"/>
      <c r="V46" s="9"/>
      <c r="W46" s="9"/>
      <c r="X46" s="9"/>
      <c r="Y46" s="9"/>
      <c r="Z46" s="9"/>
      <c r="AA46" s="9"/>
      <c r="AD46">
        <f>K46*L46*0.0333+K46</f>
        <v>60.154000000000003</v>
      </c>
      <c r="AF46">
        <f>R44*S44*0.0333+R44</f>
        <v>164.63200000000001</v>
      </c>
    </row>
    <row r="47" spans="1:59" ht="16.5" thickTop="1" thickBot="1" x14ac:dyDescent="0.3">
      <c r="A47" s="9"/>
      <c r="B47" s="9"/>
      <c r="C47">
        <f>IF(H47&gt;3.4,0,H47)+IF(O47&gt;3.4,0,O47)</f>
        <v>2</v>
      </c>
      <c r="D47" t="s">
        <v>17</v>
      </c>
      <c r="E47" t="s">
        <v>2</v>
      </c>
      <c r="F47" s="9"/>
      <c r="G47" s="14" t="s">
        <v>14</v>
      </c>
      <c r="H47" s="11">
        <v>2</v>
      </c>
      <c r="I47" s="11"/>
      <c r="J47" s="11"/>
      <c r="K47" s="11"/>
      <c r="L47" s="9"/>
      <c r="M47" s="9"/>
      <c r="N47" s="14" t="s">
        <v>12</v>
      </c>
      <c r="O47" s="11">
        <v>4</v>
      </c>
      <c r="P47" s="11"/>
      <c r="Q47" s="11"/>
      <c r="R47" s="11"/>
      <c r="S47" s="9"/>
      <c r="T47" s="9"/>
      <c r="U47" s="9"/>
      <c r="V47" s="27" t="s">
        <v>47</v>
      </c>
      <c r="W47" s="9"/>
      <c r="X47" s="17" t="s">
        <v>27</v>
      </c>
      <c r="Y47" s="9"/>
      <c r="Z47" s="9"/>
      <c r="AA47" s="9"/>
    </row>
    <row r="48" spans="1:59" ht="31.5" thickTop="1" thickBot="1" x14ac:dyDescent="0.3">
      <c r="A48" s="9"/>
      <c r="B48" s="9"/>
      <c r="C48" s="9"/>
      <c r="D48" s="9"/>
      <c r="E48" s="11"/>
      <c r="F48" s="11"/>
      <c r="G48" s="14" t="s">
        <v>33</v>
      </c>
      <c r="H48" s="20">
        <f>H34</f>
        <v>97.5</v>
      </c>
      <c r="I48" s="11" t="s">
        <v>31</v>
      </c>
      <c r="J48" s="11" t="s">
        <v>30</v>
      </c>
      <c r="K48" s="11" t="s">
        <v>34</v>
      </c>
      <c r="L48" s="10" t="s">
        <v>32</v>
      </c>
      <c r="M48" s="10"/>
      <c r="N48" s="14" t="s">
        <v>33</v>
      </c>
      <c r="O48" s="20">
        <f>O34</f>
        <v>120</v>
      </c>
      <c r="P48" s="11" t="s">
        <v>31</v>
      </c>
      <c r="Q48" s="11" t="s">
        <v>30</v>
      </c>
      <c r="R48" s="11" t="s">
        <v>34</v>
      </c>
      <c r="S48" s="10" t="s">
        <v>32</v>
      </c>
      <c r="T48" s="10"/>
      <c r="U48" s="26" t="s">
        <v>34</v>
      </c>
      <c r="V48" s="26" t="s">
        <v>48</v>
      </c>
      <c r="W48" s="26" t="s">
        <v>34</v>
      </c>
      <c r="X48" s="26" t="s">
        <v>48</v>
      </c>
      <c r="Y48" s="9"/>
      <c r="Z48" s="9"/>
      <c r="AA48" s="9"/>
    </row>
    <row r="49" spans="1:36" ht="16.5" thickTop="1" thickBot="1" x14ac:dyDescent="0.3">
      <c r="A49" s="9"/>
      <c r="B49" s="9"/>
      <c r="C49" s="9"/>
      <c r="D49" s="9"/>
      <c r="E49" s="11"/>
      <c r="F49" s="11"/>
      <c r="G49" s="14"/>
      <c r="H49" s="11"/>
      <c r="I49" s="15">
        <v>3</v>
      </c>
      <c r="J49" s="11">
        <v>70</v>
      </c>
      <c r="K49" s="12">
        <f>CEILING(H48*J49/100*0.9,2.5)</f>
        <v>62.5</v>
      </c>
      <c r="L49" s="46">
        <v>5</v>
      </c>
      <c r="M49" s="9"/>
      <c r="N49" s="14"/>
      <c r="O49" s="11"/>
      <c r="P49" s="15">
        <v>5</v>
      </c>
      <c r="Q49" s="11">
        <v>40</v>
      </c>
      <c r="R49" s="12">
        <v>50</v>
      </c>
      <c r="S49">
        <v>5</v>
      </c>
      <c r="T49" s="9"/>
      <c r="U49" s="8">
        <f>IF(V31&gt;11.5,U31+5,U31)</f>
        <v>50</v>
      </c>
      <c r="V49">
        <v>10</v>
      </c>
      <c r="W49" s="8">
        <v>28</v>
      </c>
      <c r="X49" s="24">
        <v>12</v>
      </c>
      <c r="Y49" s="9"/>
      <c r="Z49" s="9"/>
      <c r="AA49" s="9"/>
    </row>
    <row r="50" spans="1:36" ht="16.5" thickTop="1" thickBot="1" x14ac:dyDescent="0.3">
      <c r="A50" s="9"/>
      <c r="B50" s="9"/>
      <c r="C50" s="9"/>
      <c r="D50" s="9"/>
      <c r="E50" s="11"/>
      <c r="F50" s="11"/>
      <c r="G50" s="14"/>
      <c r="H50" s="11"/>
      <c r="I50" s="15">
        <v>3</v>
      </c>
      <c r="J50" s="11">
        <v>70</v>
      </c>
      <c r="K50" s="12">
        <f>CEILING(H48*J50/100*0.9,2.5)</f>
        <v>62.5</v>
      </c>
      <c r="L50">
        <v>3</v>
      </c>
      <c r="M50" s="9"/>
      <c r="N50" s="14"/>
      <c r="O50" s="11"/>
      <c r="P50" s="15">
        <v>5</v>
      </c>
      <c r="Q50" s="11">
        <v>40</v>
      </c>
      <c r="R50" s="12">
        <v>50</v>
      </c>
      <c r="S50">
        <v>5</v>
      </c>
      <c r="T50" s="9"/>
      <c r="U50" s="8">
        <f>U49</f>
        <v>50</v>
      </c>
      <c r="V50">
        <v>10</v>
      </c>
      <c r="W50" s="8">
        <f>W49</f>
        <v>28</v>
      </c>
      <c r="X50" s="24">
        <v>12</v>
      </c>
      <c r="Y50" s="9"/>
      <c r="Z50" s="9"/>
      <c r="AA50" s="9"/>
    </row>
    <row r="51" spans="1:36" ht="16.5" thickTop="1" thickBot="1" x14ac:dyDescent="0.3">
      <c r="A51" s="9"/>
      <c r="B51" s="9"/>
      <c r="C51" s="9"/>
      <c r="D51" s="9"/>
      <c r="E51" s="11"/>
      <c r="F51" s="11"/>
      <c r="G51" s="14"/>
      <c r="H51" s="11"/>
      <c r="I51" s="15">
        <v>3</v>
      </c>
      <c r="J51" s="11">
        <v>80</v>
      </c>
      <c r="K51" s="12">
        <f>CEILING(H48*J51/100*0.9,2.5)</f>
        <v>72.5</v>
      </c>
      <c r="L51">
        <v>3</v>
      </c>
      <c r="M51" s="9"/>
      <c r="N51" s="14"/>
      <c r="O51" s="11"/>
      <c r="P51" s="15">
        <v>5</v>
      </c>
      <c r="Q51" s="11">
        <v>50</v>
      </c>
      <c r="R51" s="12">
        <f>CEILING(O48*Q51/100*0.9,5)</f>
        <v>55</v>
      </c>
      <c r="S51">
        <v>5</v>
      </c>
      <c r="T51" s="9"/>
      <c r="U51" s="8">
        <f>U50</f>
        <v>50</v>
      </c>
      <c r="V51">
        <v>10</v>
      </c>
      <c r="W51" s="8">
        <f>W50</f>
        <v>28</v>
      </c>
      <c r="X51" s="24">
        <v>12</v>
      </c>
      <c r="Y51" s="9"/>
      <c r="Z51" s="9"/>
      <c r="AA51" s="9"/>
    </row>
    <row r="52" spans="1:36" ht="16.5" thickTop="1" thickBot="1" x14ac:dyDescent="0.3">
      <c r="A52" s="9"/>
      <c r="B52" s="9"/>
      <c r="C52" s="9"/>
      <c r="D52" s="9"/>
      <c r="E52" s="11"/>
      <c r="F52" s="11"/>
      <c r="G52" s="14"/>
      <c r="H52" s="11"/>
      <c r="I52" s="15">
        <v>3</v>
      </c>
      <c r="J52" s="11">
        <v>80</v>
      </c>
      <c r="K52" s="12">
        <f>CEILING(H48*J52/100*0.9,2.5)</f>
        <v>72.5</v>
      </c>
      <c r="L52" s="46">
        <v>3</v>
      </c>
      <c r="M52" s="9"/>
      <c r="N52" s="14"/>
      <c r="O52" s="11"/>
      <c r="P52" s="15">
        <v>5</v>
      </c>
      <c r="Q52" s="11">
        <v>50</v>
      </c>
      <c r="R52" s="12">
        <f>CEILING(O48*Q52/100*0.9,5)</f>
        <v>55</v>
      </c>
      <c r="S52" s="46">
        <v>5</v>
      </c>
      <c r="T52" s="9"/>
      <c r="U52" s="8">
        <f>U51</f>
        <v>50</v>
      </c>
      <c r="V52">
        <v>10</v>
      </c>
      <c r="W52" s="8">
        <f>W51</f>
        <v>28</v>
      </c>
      <c r="X52" s="25">
        <v>12</v>
      </c>
      <c r="Y52" s="9"/>
      <c r="Z52" s="9"/>
      <c r="AA52" s="9"/>
    </row>
    <row r="53" spans="1:36" ht="16.5" thickTop="1" thickBot="1" x14ac:dyDescent="0.3">
      <c r="A53" s="9"/>
      <c r="B53" s="9"/>
      <c r="C53" s="9"/>
      <c r="D53" s="9"/>
      <c r="E53" s="11"/>
      <c r="F53" s="11"/>
      <c r="G53" s="14"/>
      <c r="H53" s="11" t="s">
        <v>50</v>
      </c>
      <c r="I53" s="15">
        <v>3</v>
      </c>
      <c r="J53" s="11">
        <v>90</v>
      </c>
      <c r="K53" s="12">
        <f>CEILING(H48*J53/100*0.9,2.5)</f>
        <v>80</v>
      </c>
      <c r="L53" s="46">
        <v>9</v>
      </c>
      <c r="M53" s="9"/>
      <c r="N53" s="14"/>
      <c r="O53" s="11" t="s">
        <v>50</v>
      </c>
      <c r="P53" s="15">
        <v>5</v>
      </c>
      <c r="Q53" s="11">
        <v>60</v>
      </c>
      <c r="R53" s="12">
        <f>CEILING(O48*Q53/100*0.9,5)</f>
        <v>65</v>
      </c>
      <c r="S53" s="46">
        <v>5</v>
      </c>
      <c r="T53" s="9"/>
      <c r="U53" s="9"/>
      <c r="V53" s="9"/>
      <c r="W53" s="9"/>
      <c r="X53" s="9"/>
      <c r="Y53" s="9"/>
      <c r="Z53" s="9"/>
      <c r="AA53" s="9"/>
      <c r="AC53">
        <f>K53*L53*0.0333+K53</f>
        <v>103.976</v>
      </c>
      <c r="AE53">
        <f>R53*S53*0.0333+R53</f>
        <v>75.822500000000005</v>
      </c>
    </row>
    <row r="54" spans="1:36" ht="16.5" thickTop="1" thickBot="1" x14ac:dyDescent="0.3">
      <c r="A54" s="9"/>
      <c r="B54" s="1" t="s">
        <v>5</v>
      </c>
      <c r="C54">
        <f>IF(H54&gt;3.4,0,H54)+IF(O54&gt;3.4,0,O54)</f>
        <v>4</v>
      </c>
      <c r="D54" t="s">
        <v>15</v>
      </c>
      <c r="E54" t="s">
        <v>2</v>
      </c>
      <c r="F54" s="9"/>
      <c r="G54" s="14" t="s">
        <v>14</v>
      </c>
      <c r="H54" s="11">
        <v>3</v>
      </c>
      <c r="I54" s="11"/>
      <c r="J54" s="11"/>
      <c r="K54" s="11"/>
      <c r="L54" s="9"/>
      <c r="M54" s="9"/>
      <c r="N54" s="14" t="s">
        <v>12</v>
      </c>
      <c r="O54" s="11">
        <v>1</v>
      </c>
      <c r="P54" s="11"/>
      <c r="Q54" s="11"/>
      <c r="R54" s="11"/>
      <c r="S54" s="9"/>
      <c r="T54" s="9"/>
      <c r="U54" s="30"/>
      <c r="V54" s="29" t="s">
        <v>49</v>
      </c>
      <c r="W54" s="9"/>
      <c r="X54" s="31" t="s">
        <v>27</v>
      </c>
      <c r="Y54" s="9"/>
      <c r="Z54" s="9"/>
      <c r="AA54" s="9"/>
    </row>
    <row r="55" spans="1:36" ht="31.5" thickTop="1" thickBot="1" x14ac:dyDescent="0.3">
      <c r="A55" s="9"/>
      <c r="B55" s="9"/>
      <c r="C55" s="9"/>
      <c r="D55" s="9"/>
      <c r="E55" s="11"/>
      <c r="F55" s="11"/>
      <c r="G55" s="14"/>
      <c r="H55" s="20">
        <f>H48</f>
        <v>97.5</v>
      </c>
      <c r="I55" s="11" t="s">
        <v>31</v>
      </c>
      <c r="J55" s="11" t="s">
        <v>30</v>
      </c>
      <c r="K55" s="11" t="s">
        <v>34</v>
      </c>
      <c r="L55" s="10" t="s">
        <v>32</v>
      </c>
      <c r="M55" s="10"/>
      <c r="N55" s="14" t="s">
        <v>33</v>
      </c>
      <c r="O55" s="20">
        <f>O34+IF(S37&lt;3.5,2.5,5)</f>
        <v>125</v>
      </c>
      <c r="P55" s="11" t="s">
        <v>31</v>
      </c>
      <c r="Q55" s="11" t="s">
        <v>30</v>
      </c>
      <c r="R55" s="11" t="s">
        <v>34</v>
      </c>
      <c r="S55" s="10" t="s">
        <v>32</v>
      </c>
      <c r="T55" s="10"/>
      <c r="U55" s="26" t="s">
        <v>34</v>
      </c>
      <c r="V55" s="26" t="s">
        <v>48</v>
      </c>
      <c r="W55" s="26" t="s">
        <v>34</v>
      </c>
      <c r="X55" s="26" t="s">
        <v>48</v>
      </c>
      <c r="Y55" s="9"/>
      <c r="Z55" s="9"/>
      <c r="AA55" s="9"/>
    </row>
    <row r="56" spans="1:36" ht="16.5" thickTop="1" thickBot="1" x14ac:dyDescent="0.3">
      <c r="A56" s="9"/>
      <c r="B56" s="9"/>
      <c r="C56" s="9"/>
      <c r="D56" s="9"/>
      <c r="E56" s="11"/>
      <c r="F56" s="11"/>
      <c r="G56" s="14"/>
      <c r="H56" s="11"/>
      <c r="I56" s="15">
        <v>5</v>
      </c>
      <c r="J56" s="11">
        <v>75</v>
      </c>
      <c r="K56" s="12">
        <f>CEILING(H55*0.9*J56/100,2.5)</f>
        <v>67.5</v>
      </c>
      <c r="L56" s="46">
        <v>5</v>
      </c>
      <c r="M56" s="9"/>
      <c r="N56" s="14"/>
      <c r="O56" s="11"/>
      <c r="P56" s="15">
        <v>5</v>
      </c>
      <c r="Q56" s="11">
        <v>65</v>
      </c>
      <c r="R56" s="12">
        <f>CEILING(O55*Q56/100*0.9,5)</f>
        <v>75</v>
      </c>
      <c r="S56" s="46">
        <v>5</v>
      </c>
      <c r="T56" s="9"/>
      <c r="U56" s="8">
        <f>IF(V38&gt;11.5,U38+5,U38)</f>
        <v>50</v>
      </c>
      <c r="V56" s="4">
        <v>12</v>
      </c>
      <c r="W56" s="8">
        <v>32.5</v>
      </c>
      <c r="X56" s="24">
        <v>12</v>
      </c>
      <c r="Y56" s="9"/>
      <c r="Z56" s="9"/>
      <c r="AA56" s="9"/>
    </row>
    <row r="57" spans="1:36" ht="16.5" thickTop="1" thickBot="1" x14ac:dyDescent="0.3">
      <c r="A57" s="9"/>
      <c r="B57" s="9"/>
      <c r="C57" s="9"/>
      <c r="D57" s="9"/>
      <c r="E57" s="11"/>
      <c r="F57" s="11"/>
      <c r="G57" s="14"/>
      <c r="H57" s="11"/>
      <c r="I57" s="15">
        <v>3</v>
      </c>
      <c r="J57" s="11">
        <v>85</v>
      </c>
      <c r="K57" s="12">
        <f>CEILING(H55*0.9*J57/100,2.5)</f>
        <v>75</v>
      </c>
      <c r="L57">
        <v>3</v>
      </c>
      <c r="M57" s="9"/>
      <c r="N57" s="14"/>
      <c r="O57" s="11"/>
      <c r="P57" s="15">
        <v>5</v>
      </c>
      <c r="Q57" s="11">
        <v>65</v>
      </c>
      <c r="R57" s="12">
        <f>CEILING(O55*Q57/100*0.9,5)</f>
        <v>75</v>
      </c>
      <c r="S57">
        <v>5</v>
      </c>
      <c r="T57" s="9"/>
      <c r="U57" s="8">
        <f>U56</f>
        <v>50</v>
      </c>
      <c r="V57" s="4">
        <v>12</v>
      </c>
      <c r="W57" s="8">
        <f>W56</f>
        <v>32.5</v>
      </c>
      <c r="X57" s="24">
        <v>12</v>
      </c>
      <c r="Y57" s="9"/>
      <c r="Z57" s="9"/>
      <c r="AA57" s="9"/>
    </row>
    <row r="58" spans="1:36" ht="16.5" thickTop="1" thickBot="1" x14ac:dyDescent="0.3">
      <c r="A58" s="9"/>
      <c r="B58" s="9"/>
      <c r="C58" s="9"/>
      <c r="D58" s="9"/>
      <c r="E58" s="11"/>
      <c r="F58" s="11"/>
      <c r="G58" s="14"/>
      <c r="H58" s="11" t="s">
        <v>50</v>
      </c>
      <c r="I58" s="15">
        <v>1</v>
      </c>
      <c r="J58" s="11">
        <v>95</v>
      </c>
      <c r="K58" s="12">
        <f>CEILING(H55*0.9*J58/100,2.5)</f>
        <v>85</v>
      </c>
      <c r="L58">
        <v>6</v>
      </c>
      <c r="M58" s="9"/>
      <c r="N58" s="14"/>
      <c r="O58" s="11"/>
      <c r="P58" s="15">
        <v>5</v>
      </c>
      <c r="Q58" s="11">
        <v>75</v>
      </c>
      <c r="R58" s="12">
        <f>CEILING(O55*Q58/100*0.9,5)</f>
        <v>85</v>
      </c>
      <c r="S58">
        <v>5</v>
      </c>
      <c r="T58" s="9"/>
      <c r="U58" s="8">
        <f>U57</f>
        <v>50</v>
      </c>
      <c r="V58" s="4">
        <v>12</v>
      </c>
      <c r="W58" s="8">
        <f>W57</f>
        <v>32.5</v>
      </c>
      <c r="X58" s="24">
        <v>12</v>
      </c>
      <c r="Y58" s="9"/>
      <c r="Z58" s="9"/>
      <c r="AA58" s="9"/>
      <c r="AJ58" s="5">
        <f>AC60/0.9*1</f>
        <v>113.31444444444445</v>
      </c>
    </row>
    <row r="59" spans="1:36" ht="16.5" thickTop="1" thickBot="1" x14ac:dyDescent="0.3">
      <c r="A59" s="9"/>
      <c r="B59" s="9"/>
      <c r="C59" s="9"/>
      <c r="D59" s="9"/>
      <c r="E59" s="11"/>
      <c r="F59" s="11"/>
      <c r="G59" s="14"/>
      <c r="H59" s="11"/>
      <c r="I59" s="11"/>
      <c r="J59" s="11"/>
      <c r="K59" s="11"/>
      <c r="L59" s="9"/>
      <c r="M59" s="9"/>
      <c r="N59" s="14"/>
      <c r="O59" s="11"/>
      <c r="P59" s="15">
        <v>5</v>
      </c>
      <c r="Q59" s="11">
        <v>75</v>
      </c>
      <c r="R59" s="12">
        <f>CEILING(O55*Q59/100*0.9,5)</f>
        <v>85</v>
      </c>
      <c r="S59" s="46">
        <v>5</v>
      </c>
      <c r="T59" s="9"/>
      <c r="U59" s="8">
        <f>U58</f>
        <v>50</v>
      </c>
      <c r="V59" s="4">
        <v>12</v>
      </c>
      <c r="W59" s="8">
        <f>W58</f>
        <v>32.5</v>
      </c>
      <c r="X59" s="25">
        <v>12</v>
      </c>
      <c r="Y59" s="9"/>
      <c r="Z59" s="9"/>
      <c r="AA59" s="9"/>
    </row>
    <row r="60" spans="1:36" ht="16.5" thickTop="1" thickBot="1" x14ac:dyDescent="0.3">
      <c r="A60" s="9"/>
      <c r="B60" s="9"/>
      <c r="C60" s="9"/>
      <c r="D60" s="9"/>
      <c r="E60" s="11"/>
      <c r="F60" s="11"/>
      <c r="G60" s="14"/>
      <c r="H60" s="11"/>
      <c r="I60" s="11"/>
      <c r="J60" s="11"/>
      <c r="K60" s="11"/>
      <c r="L60" s="9"/>
      <c r="M60" s="9"/>
      <c r="N60" s="14"/>
      <c r="O60" s="11" t="s">
        <v>50</v>
      </c>
      <c r="P60" s="16">
        <v>5</v>
      </c>
      <c r="Q60" s="11">
        <v>85</v>
      </c>
      <c r="R60" s="12">
        <f>CEILING(O55*Q60/100*0.9,5)</f>
        <v>100</v>
      </c>
      <c r="S60" s="46">
        <v>8</v>
      </c>
      <c r="T60" s="9"/>
      <c r="U60" s="9"/>
      <c r="V60" s="9"/>
      <c r="W60" s="9"/>
      <c r="X60" s="9"/>
      <c r="Y60" s="9"/>
      <c r="Z60" s="9"/>
      <c r="AA60" s="9"/>
      <c r="AC60">
        <f>K58*L58*0.0333+K58</f>
        <v>101.983</v>
      </c>
      <c r="AE60">
        <f>R60*S60*0.0333+R60</f>
        <v>126.64</v>
      </c>
    </row>
    <row r="61" spans="1:36" ht="16.5" thickTop="1" thickBot="1" x14ac:dyDescent="0.3">
      <c r="A61" s="9"/>
      <c r="B61" s="9"/>
      <c r="C61">
        <f>IF(H61&gt;3.4,0,H61)+IF(O61&gt;3.4,0,O61)</f>
        <v>2</v>
      </c>
      <c r="D61" t="s">
        <v>16</v>
      </c>
      <c r="E61" t="s">
        <v>3</v>
      </c>
      <c r="F61" s="9"/>
      <c r="G61" s="14" t="s">
        <v>4</v>
      </c>
      <c r="H61" s="11">
        <v>2</v>
      </c>
      <c r="I61" s="11"/>
      <c r="J61" s="11"/>
      <c r="K61" s="11"/>
      <c r="L61" s="9"/>
      <c r="M61" s="9"/>
      <c r="N61" s="14" t="s">
        <v>13</v>
      </c>
      <c r="O61" s="11">
        <v>4</v>
      </c>
      <c r="P61" s="11"/>
      <c r="Q61" s="11"/>
      <c r="R61" s="11"/>
      <c r="S61" s="9"/>
      <c r="T61" s="9"/>
      <c r="U61" s="9"/>
      <c r="V61" s="28" t="s">
        <v>28</v>
      </c>
      <c r="W61" s="9"/>
      <c r="X61" s="27" t="s">
        <v>25</v>
      </c>
      <c r="Y61" s="9"/>
      <c r="Z61" s="27" t="s">
        <v>26</v>
      </c>
      <c r="AA61" s="9"/>
    </row>
    <row r="62" spans="1:36" ht="31.5" thickTop="1" thickBot="1" x14ac:dyDescent="0.3">
      <c r="A62" s="9"/>
      <c r="B62" s="9"/>
      <c r="C62" s="9"/>
      <c r="D62" s="9"/>
      <c r="E62" s="11"/>
      <c r="F62" s="11"/>
      <c r="G62" s="14" t="s">
        <v>33</v>
      </c>
      <c r="H62" s="20">
        <f>H41</f>
        <v>60</v>
      </c>
      <c r="I62" s="11" t="s">
        <v>31</v>
      </c>
      <c r="J62" s="11" t="s">
        <v>30</v>
      </c>
      <c r="K62" s="11" t="s">
        <v>34</v>
      </c>
      <c r="L62" s="10" t="s">
        <v>32</v>
      </c>
      <c r="M62" s="10"/>
      <c r="N62" s="14" t="s">
        <v>33</v>
      </c>
      <c r="O62" s="20">
        <f>O41</f>
        <v>150</v>
      </c>
      <c r="P62" s="11" t="s">
        <v>31</v>
      </c>
      <c r="Q62" s="11" t="s">
        <v>30</v>
      </c>
      <c r="R62" s="11" t="s">
        <v>34</v>
      </c>
      <c r="S62" s="10" t="s">
        <v>32</v>
      </c>
      <c r="T62" s="10"/>
      <c r="U62" s="26" t="s">
        <v>34</v>
      </c>
      <c r="V62" s="26" t="s">
        <v>48</v>
      </c>
      <c r="W62" s="26" t="s">
        <v>34</v>
      </c>
      <c r="X62" s="26" t="s">
        <v>48</v>
      </c>
      <c r="Y62" s="26" t="s">
        <v>34</v>
      </c>
      <c r="Z62" s="26" t="s">
        <v>48</v>
      </c>
      <c r="AA62" s="9"/>
    </row>
    <row r="63" spans="1:36" ht="16.5" thickTop="1" thickBot="1" x14ac:dyDescent="0.3">
      <c r="A63" s="9"/>
      <c r="B63" s="9"/>
      <c r="C63" s="9"/>
      <c r="D63" s="9"/>
      <c r="E63" s="11"/>
      <c r="F63" s="11"/>
      <c r="G63" s="14"/>
      <c r="H63" s="11"/>
      <c r="I63" s="15">
        <v>3</v>
      </c>
      <c r="J63" s="11">
        <v>70</v>
      </c>
      <c r="K63" s="12">
        <f>CEILING(H62*J63/100*0.9,2.5)</f>
        <v>40</v>
      </c>
      <c r="L63" s="46">
        <v>3</v>
      </c>
      <c r="M63" s="9"/>
      <c r="N63" s="14"/>
      <c r="O63" s="11"/>
      <c r="P63" s="15">
        <v>5</v>
      </c>
      <c r="Q63" s="11">
        <v>40</v>
      </c>
      <c r="R63" s="12">
        <f>CEILING(O62*Q63/100*0.9,5)</f>
        <v>55</v>
      </c>
      <c r="S63" s="46">
        <v>5</v>
      </c>
      <c r="T63" s="9"/>
      <c r="U63" s="8">
        <f>IF(V45&gt;11.5,U45+2.5,U45)</f>
        <v>2.5</v>
      </c>
      <c r="V63" s="4">
        <v>12</v>
      </c>
      <c r="W63" s="8">
        <f>IF(X45&gt;11.5,W45+2.5,W45)</f>
        <v>32.5</v>
      </c>
      <c r="X63" s="24">
        <v>12</v>
      </c>
      <c r="Y63" s="8">
        <f>IF(Z45&gt;11.5,Y45+2,Y45)</f>
        <v>4</v>
      </c>
      <c r="Z63" s="24">
        <v>12</v>
      </c>
      <c r="AA63" s="9"/>
    </row>
    <row r="64" spans="1:36" ht="16.5" thickTop="1" thickBot="1" x14ac:dyDescent="0.3">
      <c r="A64" s="9"/>
      <c r="B64" s="9"/>
      <c r="C64" s="9"/>
      <c r="D64" s="9"/>
      <c r="E64" s="11"/>
      <c r="F64" s="11"/>
      <c r="G64" s="14"/>
      <c r="H64" s="11"/>
      <c r="I64" s="15">
        <v>3</v>
      </c>
      <c r="J64" s="11">
        <v>70</v>
      </c>
      <c r="K64" s="12">
        <f>CEILING(H62*J64/100*0.9,2.5)</f>
        <v>40</v>
      </c>
      <c r="L64" s="46">
        <v>3</v>
      </c>
      <c r="M64" s="9"/>
      <c r="N64" s="14"/>
      <c r="O64" s="11"/>
      <c r="P64" s="15">
        <v>5</v>
      </c>
      <c r="Q64" s="11">
        <v>40</v>
      </c>
      <c r="R64" s="12">
        <f>CEILING(O62*Q64/100*0.9,5)</f>
        <v>55</v>
      </c>
      <c r="S64">
        <v>5</v>
      </c>
      <c r="T64" s="9"/>
      <c r="U64" s="8">
        <f>U63</f>
        <v>2.5</v>
      </c>
      <c r="V64" s="3">
        <v>12</v>
      </c>
      <c r="W64" s="8">
        <f>W63</f>
        <v>32.5</v>
      </c>
      <c r="X64" s="24">
        <v>12</v>
      </c>
      <c r="Y64" s="8">
        <f>Y63</f>
        <v>4</v>
      </c>
      <c r="Z64" s="24">
        <v>12</v>
      </c>
      <c r="AA64" s="9"/>
    </row>
    <row r="65" spans="1:32" ht="16.5" thickTop="1" thickBot="1" x14ac:dyDescent="0.3">
      <c r="A65" s="9"/>
      <c r="B65" s="9"/>
      <c r="C65" s="9"/>
      <c r="D65" s="9"/>
      <c r="E65" s="11"/>
      <c r="F65" s="11"/>
      <c r="G65" s="14"/>
      <c r="H65" s="11"/>
      <c r="I65" s="15">
        <v>3</v>
      </c>
      <c r="J65" s="11">
        <v>80</v>
      </c>
      <c r="K65" s="12">
        <f>CEILING(H62*J65/100*0.9,2.5)</f>
        <v>45</v>
      </c>
      <c r="L65" s="46">
        <v>3</v>
      </c>
      <c r="M65" s="9"/>
      <c r="N65" s="14"/>
      <c r="O65" s="11"/>
      <c r="P65" s="15">
        <v>5</v>
      </c>
      <c r="Q65" s="11">
        <v>50</v>
      </c>
      <c r="R65" s="12">
        <f>CEILING(O62*Q65/100*0.9,5)</f>
        <v>70</v>
      </c>
      <c r="S65">
        <v>5</v>
      </c>
      <c r="T65" s="9"/>
      <c r="U65" s="8">
        <f>U64</f>
        <v>2.5</v>
      </c>
      <c r="V65">
        <v>12</v>
      </c>
      <c r="W65" s="8">
        <f>W64</f>
        <v>32.5</v>
      </c>
      <c r="X65" s="24">
        <v>12</v>
      </c>
      <c r="Y65" s="8">
        <f>Y64</f>
        <v>4</v>
      </c>
      <c r="Z65" s="24">
        <v>12</v>
      </c>
      <c r="AA65" s="9"/>
    </row>
    <row r="66" spans="1:32" ht="16.5" thickTop="1" thickBot="1" x14ac:dyDescent="0.3">
      <c r="A66" s="9"/>
      <c r="B66" s="9"/>
      <c r="C66" s="9"/>
      <c r="D66" s="9"/>
      <c r="E66" s="11"/>
      <c r="F66" s="11"/>
      <c r="G66" s="14"/>
      <c r="H66" s="11"/>
      <c r="I66" s="15">
        <v>3</v>
      </c>
      <c r="J66" s="11">
        <v>80</v>
      </c>
      <c r="K66" s="12">
        <f>CEILING(H62*J66/100*0.9,2.5)</f>
        <v>45</v>
      </c>
      <c r="L66" s="46">
        <v>3</v>
      </c>
      <c r="M66" s="9"/>
      <c r="N66" s="14"/>
      <c r="O66" s="11"/>
      <c r="P66" s="15">
        <v>5</v>
      </c>
      <c r="Q66" s="11">
        <v>50</v>
      </c>
      <c r="R66" s="12">
        <f>CEILING(O62*Q66/100*0.9,5)</f>
        <v>70</v>
      </c>
      <c r="S66" s="46">
        <v>5</v>
      </c>
      <c r="T66" s="9"/>
      <c r="U66" s="8">
        <f>U65</f>
        <v>2.5</v>
      </c>
      <c r="V66">
        <v>12</v>
      </c>
      <c r="W66" s="8">
        <f>W65</f>
        <v>32.5</v>
      </c>
      <c r="X66" s="25">
        <v>12</v>
      </c>
      <c r="Y66" s="8">
        <f>Y65</f>
        <v>4</v>
      </c>
      <c r="Z66" s="25">
        <v>12</v>
      </c>
      <c r="AA66" s="9"/>
    </row>
    <row r="67" spans="1:32" ht="16.5" thickTop="1" thickBot="1" x14ac:dyDescent="0.3">
      <c r="A67" s="9"/>
      <c r="B67" s="9"/>
      <c r="C67" s="9"/>
      <c r="D67" s="9"/>
      <c r="E67" s="11"/>
      <c r="F67" s="11"/>
      <c r="G67" s="14"/>
      <c r="H67" s="11" t="s">
        <v>50</v>
      </c>
      <c r="I67" s="15">
        <v>3</v>
      </c>
      <c r="J67" s="11">
        <v>90</v>
      </c>
      <c r="K67" s="12">
        <f>CEILING(H62*J67/100*0.9,2.5)</f>
        <v>50</v>
      </c>
      <c r="L67" s="46">
        <v>7</v>
      </c>
      <c r="M67" s="9"/>
      <c r="N67" s="14"/>
      <c r="O67" s="11" t="s">
        <v>50</v>
      </c>
      <c r="P67" s="15">
        <v>5</v>
      </c>
      <c r="Q67" s="11">
        <v>60</v>
      </c>
      <c r="R67" s="12">
        <f>CEILING(O62*Q67/100*0.9,5)</f>
        <v>85</v>
      </c>
      <c r="S67" s="46">
        <v>5</v>
      </c>
      <c r="T67" s="9"/>
      <c r="U67" s="9"/>
      <c r="V67" s="9"/>
      <c r="W67" s="9"/>
      <c r="X67" s="9"/>
      <c r="Y67" s="9"/>
      <c r="Z67" s="9"/>
      <c r="AA67" s="9"/>
      <c r="AD67">
        <f>K67*L67*0.0333+K67</f>
        <v>61.655000000000001</v>
      </c>
      <c r="AF67">
        <f>R67*S67*0.0333+R67</f>
        <v>99.152500000000003</v>
      </c>
    </row>
    <row r="68" spans="1:32" ht="16.5" thickTop="1" thickBot="1" x14ac:dyDescent="0.3">
      <c r="A68" s="9"/>
      <c r="B68" s="9"/>
      <c r="C68">
        <f>IF(H68&gt;3.4,0,H68)+IF(O68&gt;3.4,0,O68)</f>
        <v>2</v>
      </c>
      <c r="D68" t="s">
        <v>17</v>
      </c>
      <c r="E68" t="s">
        <v>2</v>
      </c>
      <c r="F68" s="9"/>
      <c r="G68" s="14" t="s">
        <v>14</v>
      </c>
      <c r="H68" s="11">
        <v>4</v>
      </c>
      <c r="I68" s="11"/>
      <c r="J68" s="11"/>
      <c r="K68" s="11"/>
      <c r="L68" s="9"/>
      <c r="M68" s="9"/>
      <c r="N68" s="14" t="s">
        <v>12</v>
      </c>
      <c r="O68" s="11">
        <v>2</v>
      </c>
      <c r="P68" s="11"/>
      <c r="Q68" s="11"/>
      <c r="R68" s="11"/>
      <c r="S68" s="9"/>
      <c r="T68" s="9"/>
      <c r="U68" s="9"/>
      <c r="V68" s="27" t="s">
        <v>47</v>
      </c>
      <c r="W68" s="9"/>
      <c r="X68" s="17" t="s">
        <v>27</v>
      </c>
      <c r="Y68" s="9"/>
      <c r="Z68" s="9"/>
      <c r="AA68" s="9"/>
    </row>
    <row r="69" spans="1:32" ht="31.5" thickTop="1" thickBot="1" x14ac:dyDescent="0.3">
      <c r="A69" s="9"/>
      <c r="B69" s="9"/>
      <c r="C69" s="9"/>
      <c r="D69" s="9"/>
      <c r="E69" s="11"/>
      <c r="F69" s="11"/>
      <c r="G69" s="14" t="s">
        <v>33</v>
      </c>
      <c r="H69" s="20">
        <f>H55</f>
        <v>97.5</v>
      </c>
      <c r="I69" s="11" t="s">
        <v>31</v>
      </c>
      <c r="J69" s="11" t="s">
        <v>30</v>
      </c>
      <c r="K69" s="11" t="s">
        <v>34</v>
      </c>
      <c r="L69" s="10" t="s">
        <v>32</v>
      </c>
      <c r="M69" s="10"/>
      <c r="N69" s="14" t="s">
        <v>33</v>
      </c>
      <c r="O69" s="20">
        <f>O55</f>
        <v>125</v>
      </c>
      <c r="P69" s="11" t="s">
        <v>31</v>
      </c>
      <c r="Q69" s="11" t="s">
        <v>30</v>
      </c>
      <c r="R69" s="11" t="s">
        <v>34</v>
      </c>
      <c r="S69" s="10" t="s">
        <v>32</v>
      </c>
      <c r="T69" s="10"/>
      <c r="U69" s="26" t="s">
        <v>34</v>
      </c>
      <c r="V69" s="26" t="s">
        <v>48</v>
      </c>
      <c r="W69" s="26" t="s">
        <v>34</v>
      </c>
      <c r="X69" s="26" t="s">
        <v>48</v>
      </c>
      <c r="Y69" s="9"/>
      <c r="Z69" s="9"/>
      <c r="AA69" s="9"/>
    </row>
    <row r="70" spans="1:32" ht="16.5" thickTop="1" thickBot="1" x14ac:dyDescent="0.3">
      <c r="A70" s="9"/>
      <c r="B70" s="9"/>
      <c r="C70" s="9"/>
      <c r="D70" s="9"/>
      <c r="E70" s="11"/>
      <c r="F70" s="11"/>
      <c r="G70" s="14"/>
      <c r="H70" s="11"/>
      <c r="I70" s="15">
        <v>5</v>
      </c>
      <c r="J70" s="11">
        <v>40</v>
      </c>
      <c r="K70" s="12">
        <f>CEILING(H69*J70/100*0.9,2.5)</f>
        <v>37.5</v>
      </c>
      <c r="L70">
        <v>5</v>
      </c>
      <c r="M70" s="9"/>
      <c r="N70" s="14"/>
      <c r="O70" s="11"/>
      <c r="P70" s="15">
        <v>3</v>
      </c>
      <c r="Q70" s="11">
        <v>70</v>
      </c>
      <c r="R70" s="12">
        <f>CEILING(O69*Q70/100*0.9,5)</f>
        <v>80</v>
      </c>
      <c r="S70" s="46">
        <v>3</v>
      </c>
      <c r="T70" s="9"/>
      <c r="U70" s="8">
        <f>IF(V52&gt;11.5,U52+2.5,U52)</f>
        <v>50</v>
      </c>
      <c r="V70">
        <v>12</v>
      </c>
      <c r="W70" s="8">
        <v>32.5</v>
      </c>
      <c r="X70" s="24">
        <v>12</v>
      </c>
      <c r="Y70" s="9"/>
      <c r="Z70" s="9"/>
      <c r="AA70" s="9"/>
    </row>
    <row r="71" spans="1:32" ht="16.5" thickTop="1" thickBot="1" x14ac:dyDescent="0.3">
      <c r="A71" s="9"/>
      <c r="B71" s="9"/>
      <c r="C71" s="9"/>
      <c r="D71" s="9"/>
      <c r="E71" s="11"/>
      <c r="F71" s="11"/>
      <c r="G71" s="14"/>
      <c r="H71" s="11"/>
      <c r="I71" s="15">
        <v>5</v>
      </c>
      <c r="J71" s="11">
        <v>40</v>
      </c>
      <c r="K71" s="12">
        <f>CEILING(H69*J71/100*0.9,2.5)</f>
        <v>37.5</v>
      </c>
      <c r="L71">
        <v>5</v>
      </c>
      <c r="M71" s="9"/>
      <c r="N71" s="14"/>
      <c r="O71" s="11"/>
      <c r="P71" s="15">
        <v>3</v>
      </c>
      <c r="Q71" s="11">
        <v>70</v>
      </c>
      <c r="R71" s="12">
        <f>CEILING(O69*Q71/100*0.9,5)</f>
        <v>80</v>
      </c>
      <c r="S71">
        <v>3</v>
      </c>
      <c r="T71" s="9"/>
      <c r="U71" s="8">
        <f>U70</f>
        <v>50</v>
      </c>
      <c r="V71">
        <v>12</v>
      </c>
      <c r="W71" s="8">
        <f>W70</f>
        <v>32.5</v>
      </c>
      <c r="X71" s="24">
        <v>12</v>
      </c>
      <c r="Y71" s="9"/>
      <c r="Z71" s="9"/>
      <c r="AA71" s="9"/>
    </row>
    <row r="72" spans="1:32" ht="16.5" thickTop="1" thickBot="1" x14ac:dyDescent="0.3">
      <c r="A72" s="9"/>
      <c r="B72" s="9"/>
      <c r="C72" s="9"/>
      <c r="D72" s="9"/>
      <c r="E72" s="11"/>
      <c r="F72" s="11"/>
      <c r="G72" s="14"/>
      <c r="H72" s="11"/>
      <c r="I72" s="15">
        <v>5</v>
      </c>
      <c r="J72" s="11">
        <v>50</v>
      </c>
      <c r="K72" s="12">
        <f>CEILING(H69*J72/100*0.9,2.5)</f>
        <v>45</v>
      </c>
      <c r="L72">
        <v>5</v>
      </c>
      <c r="M72" s="9"/>
      <c r="N72" s="14"/>
      <c r="O72" s="11"/>
      <c r="P72" s="15">
        <v>3</v>
      </c>
      <c r="Q72" s="11">
        <v>80</v>
      </c>
      <c r="R72" s="12">
        <f>CEILING(O69*Q72/100*0.9,5)</f>
        <v>90</v>
      </c>
      <c r="S72">
        <v>3</v>
      </c>
      <c r="T72" s="9"/>
      <c r="U72" s="8">
        <f>U71</f>
        <v>50</v>
      </c>
      <c r="V72">
        <v>12</v>
      </c>
      <c r="W72" s="8">
        <f>W71</f>
        <v>32.5</v>
      </c>
      <c r="X72" s="24">
        <v>12</v>
      </c>
      <c r="Y72" s="9"/>
      <c r="Z72" s="9"/>
      <c r="AA72" s="9"/>
    </row>
    <row r="73" spans="1:32" ht="16.5" thickTop="1" thickBot="1" x14ac:dyDescent="0.3">
      <c r="A73" s="9"/>
      <c r="B73" s="9"/>
      <c r="C73" s="9"/>
      <c r="D73" s="9"/>
      <c r="E73" s="11"/>
      <c r="F73" s="11"/>
      <c r="G73" s="14"/>
      <c r="H73" s="11"/>
      <c r="I73" s="15">
        <v>5</v>
      </c>
      <c r="J73" s="11">
        <v>50</v>
      </c>
      <c r="K73" s="12">
        <f>CEILING(H69*J73/100*0.9,2.5)</f>
        <v>45</v>
      </c>
      <c r="L73" s="46">
        <v>5</v>
      </c>
      <c r="M73" s="9"/>
      <c r="N73" s="14"/>
      <c r="O73" s="11"/>
      <c r="P73" s="15">
        <v>3</v>
      </c>
      <c r="Q73" s="11">
        <v>80</v>
      </c>
      <c r="R73" s="12">
        <f>CEILING(O69*Q73/100*0.9,5)</f>
        <v>90</v>
      </c>
      <c r="S73">
        <v>3</v>
      </c>
      <c r="T73" s="9"/>
      <c r="U73" s="8">
        <f>U72</f>
        <v>50</v>
      </c>
      <c r="V73">
        <v>12</v>
      </c>
      <c r="W73" s="8">
        <f>W72</f>
        <v>32.5</v>
      </c>
      <c r="X73" s="25">
        <v>12</v>
      </c>
      <c r="Y73" s="9"/>
      <c r="Z73" s="9"/>
      <c r="AA73" s="9"/>
    </row>
    <row r="74" spans="1:32" ht="16.5" thickTop="1" thickBot="1" x14ac:dyDescent="0.3">
      <c r="A74" s="9"/>
      <c r="B74" s="9"/>
      <c r="C74" s="9"/>
      <c r="D74" s="9"/>
      <c r="E74" s="11"/>
      <c r="F74" s="11"/>
      <c r="G74" s="14"/>
      <c r="H74" s="11" t="s">
        <v>50</v>
      </c>
      <c r="I74" s="16">
        <v>5</v>
      </c>
      <c r="J74" s="11">
        <v>60</v>
      </c>
      <c r="K74" s="12">
        <f>CEILING(H69*J74/100*0.9,2.5)</f>
        <v>55</v>
      </c>
      <c r="L74" s="46">
        <v>5</v>
      </c>
      <c r="M74" s="9"/>
      <c r="N74" s="14"/>
      <c r="O74" s="11" t="s">
        <v>50</v>
      </c>
      <c r="P74" s="16">
        <v>3</v>
      </c>
      <c r="Q74" s="11">
        <v>90</v>
      </c>
      <c r="R74" s="12">
        <f>CEILING(O69*Q74/100*0.9,5)</f>
        <v>105</v>
      </c>
      <c r="S74">
        <v>6</v>
      </c>
      <c r="T74" s="9"/>
      <c r="U74" s="9"/>
      <c r="V74" s="9"/>
      <c r="W74" s="9"/>
      <c r="X74" s="9"/>
      <c r="Y74" s="9"/>
      <c r="Z74" s="9"/>
      <c r="AA74" s="9"/>
      <c r="AC74">
        <f>K74*L74*0.0333+K74</f>
        <v>64.157499999999999</v>
      </c>
      <c r="AE74">
        <f>R74*S74*0.0333+R74</f>
        <v>125.979</v>
      </c>
    </row>
    <row r="75" spans="1:32" ht="16.5" thickTop="1" thickBot="1" x14ac:dyDescent="0.3">
      <c r="A75" s="9"/>
      <c r="B75" s="1" t="s">
        <v>6</v>
      </c>
      <c r="C75">
        <f>IF(H75&gt;3.4,0,H75)+IF(O75&gt;3.4,0,O75)</f>
        <v>4</v>
      </c>
      <c r="D75" t="s">
        <v>15</v>
      </c>
      <c r="E75" t="s">
        <v>2</v>
      </c>
      <c r="F75" s="9"/>
      <c r="G75" s="14" t="s">
        <v>14</v>
      </c>
      <c r="H75" s="11">
        <v>1</v>
      </c>
      <c r="I75" s="11"/>
      <c r="J75" s="11"/>
      <c r="K75" s="11"/>
      <c r="L75" s="9"/>
      <c r="M75" s="9"/>
      <c r="N75" s="14" t="s">
        <v>12</v>
      </c>
      <c r="O75" s="11">
        <v>3</v>
      </c>
      <c r="P75" s="11"/>
      <c r="Q75" s="11"/>
      <c r="R75" s="11"/>
      <c r="S75" s="9"/>
      <c r="T75" s="9"/>
      <c r="U75" s="30"/>
      <c r="V75" s="29" t="s">
        <v>49</v>
      </c>
      <c r="W75" s="9"/>
      <c r="X75" s="31" t="s">
        <v>27</v>
      </c>
      <c r="Y75" s="9"/>
      <c r="Z75" s="9"/>
      <c r="AA75" s="9"/>
    </row>
    <row r="76" spans="1:32" ht="31.5" thickTop="1" thickBot="1" x14ac:dyDescent="0.3">
      <c r="A76" s="9"/>
      <c r="B76" s="9"/>
      <c r="C76" s="9"/>
      <c r="D76" s="9"/>
      <c r="E76" s="11"/>
      <c r="F76" s="11"/>
      <c r="G76" s="14" t="s">
        <v>33</v>
      </c>
      <c r="H76" s="20">
        <f>H55+IF(L58&lt;3.5,2.5,5)</f>
        <v>102.5</v>
      </c>
      <c r="I76" s="11" t="s">
        <v>31</v>
      </c>
      <c r="J76" s="11" t="s">
        <v>30</v>
      </c>
      <c r="K76" s="11" t="s">
        <v>34</v>
      </c>
      <c r="L76" s="10" t="s">
        <v>32</v>
      </c>
      <c r="M76" s="10"/>
      <c r="N76" s="14"/>
      <c r="O76" s="20">
        <f>O69</f>
        <v>125</v>
      </c>
      <c r="P76" s="11" t="s">
        <v>31</v>
      </c>
      <c r="Q76" s="11" t="s">
        <v>30</v>
      </c>
      <c r="R76" s="11" t="s">
        <v>34</v>
      </c>
      <c r="S76" s="10" t="s">
        <v>32</v>
      </c>
      <c r="T76" s="10"/>
      <c r="U76" s="26" t="s">
        <v>34</v>
      </c>
      <c r="V76" s="26" t="s">
        <v>48</v>
      </c>
      <c r="W76" s="26" t="s">
        <v>34</v>
      </c>
      <c r="X76" s="26" t="s">
        <v>48</v>
      </c>
      <c r="Y76" s="9"/>
      <c r="Z76" s="9"/>
      <c r="AA76" s="9"/>
    </row>
    <row r="77" spans="1:32" ht="16.5" thickTop="1" thickBot="1" x14ac:dyDescent="0.3">
      <c r="A77" s="9"/>
      <c r="B77" s="9"/>
      <c r="C77" s="9"/>
      <c r="D77" s="9"/>
      <c r="E77" s="11"/>
      <c r="F77" s="11"/>
      <c r="G77" s="14"/>
      <c r="H77" s="11"/>
      <c r="I77" s="15">
        <v>5</v>
      </c>
      <c r="J77" s="11">
        <v>65</v>
      </c>
      <c r="K77" s="12">
        <f>CEILING(H76*J77/100*0.9,2.5)</f>
        <v>60</v>
      </c>
      <c r="L77" s="46">
        <v>5</v>
      </c>
      <c r="M77" s="9"/>
      <c r="N77" s="14"/>
      <c r="O77" s="11"/>
      <c r="P77" s="15">
        <v>5</v>
      </c>
      <c r="Q77" s="11">
        <v>75</v>
      </c>
      <c r="R77" s="12">
        <f>CEILING(O76*0.9*Q77/100,5)</f>
        <v>85</v>
      </c>
      <c r="S77" s="46">
        <v>5</v>
      </c>
      <c r="T77" s="9"/>
      <c r="U77" s="8">
        <f>IF(V59&gt;11.5,U59+5,U59)</f>
        <v>55</v>
      </c>
      <c r="V77" s="4">
        <v>12</v>
      </c>
      <c r="W77" s="8">
        <f>IF(X73&gt;11.5,W73+2.5,W73)</f>
        <v>35</v>
      </c>
      <c r="X77" s="24">
        <v>10</v>
      </c>
      <c r="Y77" s="9"/>
      <c r="Z77" s="9"/>
      <c r="AA77" s="9"/>
    </row>
    <row r="78" spans="1:32" ht="16.5" thickTop="1" thickBot="1" x14ac:dyDescent="0.3">
      <c r="A78" s="9"/>
      <c r="B78" s="9"/>
      <c r="C78" s="9"/>
      <c r="D78" s="9"/>
      <c r="E78" s="11"/>
      <c r="F78" s="11"/>
      <c r="G78" s="14"/>
      <c r="H78" s="11"/>
      <c r="I78" s="15">
        <v>5</v>
      </c>
      <c r="J78" s="11">
        <v>65</v>
      </c>
      <c r="K78" s="12">
        <f>CEILING(H76*J78/100*0.9,2.5)</f>
        <v>60</v>
      </c>
      <c r="L78">
        <v>5</v>
      </c>
      <c r="M78" s="9"/>
      <c r="N78" s="14"/>
      <c r="O78" s="11"/>
      <c r="P78" s="15">
        <v>3</v>
      </c>
      <c r="Q78" s="11">
        <v>85</v>
      </c>
      <c r="R78" s="12">
        <f>CEILING(O76*0.9*Q78/100,5)</f>
        <v>100</v>
      </c>
      <c r="S78">
        <v>3</v>
      </c>
      <c r="T78" s="9"/>
      <c r="U78" s="8">
        <f>U77</f>
        <v>55</v>
      </c>
      <c r="V78" s="4">
        <v>12</v>
      </c>
      <c r="W78" s="8">
        <f>W77</f>
        <v>35</v>
      </c>
      <c r="X78" s="24">
        <v>10</v>
      </c>
      <c r="Y78" s="9"/>
      <c r="Z78" s="9"/>
      <c r="AA78" s="9"/>
    </row>
    <row r="79" spans="1:32" ht="16.5" thickTop="1" thickBot="1" x14ac:dyDescent="0.3">
      <c r="A79" s="9"/>
      <c r="B79" s="9"/>
      <c r="C79" s="9"/>
      <c r="D79" s="9"/>
      <c r="E79" s="11"/>
      <c r="F79" s="11"/>
      <c r="G79" s="14"/>
      <c r="H79" s="11"/>
      <c r="I79" s="15">
        <v>5</v>
      </c>
      <c r="J79" s="11">
        <v>75</v>
      </c>
      <c r="K79" s="12">
        <f>CEILING(H76*J79/100*0.9,2.5)</f>
        <v>70</v>
      </c>
      <c r="L79">
        <v>5</v>
      </c>
      <c r="M79" s="9"/>
      <c r="N79" s="14"/>
      <c r="O79" s="11" t="s">
        <v>50</v>
      </c>
      <c r="P79" s="15">
        <v>1</v>
      </c>
      <c r="Q79" s="11">
        <v>95</v>
      </c>
      <c r="R79" s="12">
        <f>CEILING(O76*0.9*Q79/100,5)</f>
        <v>110</v>
      </c>
      <c r="S79">
        <v>5</v>
      </c>
      <c r="T79" s="9"/>
      <c r="U79" s="8">
        <f>U78</f>
        <v>55</v>
      </c>
      <c r="V79" s="4">
        <v>12</v>
      </c>
      <c r="W79" s="8">
        <f>W78</f>
        <v>35</v>
      </c>
      <c r="X79" s="24">
        <v>10</v>
      </c>
      <c r="Y79" s="9"/>
      <c r="Z79" s="9"/>
      <c r="AA79" s="9"/>
    </row>
    <row r="80" spans="1:32" ht="16.5" thickTop="1" thickBot="1" x14ac:dyDescent="0.3">
      <c r="A80" s="9"/>
      <c r="B80" s="9"/>
      <c r="C80" s="9"/>
      <c r="D80" s="9"/>
      <c r="E80" s="11"/>
      <c r="F80" s="11"/>
      <c r="G80" s="14"/>
      <c r="H80" s="11"/>
      <c r="I80" s="15">
        <v>5</v>
      </c>
      <c r="J80" s="11">
        <v>75</v>
      </c>
      <c r="K80" s="12">
        <f>CEILING(H76*J80/100*0.9,2.5)</f>
        <v>70</v>
      </c>
      <c r="L80" s="46">
        <v>5</v>
      </c>
      <c r="M80" s="9"/>
      <c r="N80" s="14"/>
      <c r="O80" s="11"/>
      <c r="P80" s="11"/>
      <c r="Q80" s="11"/>
      <c r="R80" s="11"/>
      <c r="S80" s="9"/>
      <c r="T80" s="9"/>
      <c r="U80" s="8">
        <f>U79</f>
        <v>55</v>
      </c>
      <c r="V80" s="4">
        <v>12</v>
      </c>
      <c r="W80" s="8">
        <f>W79</f>
        <v>35</v>
      </c>
      <c r="X80" s="25">
        <v>10</v>
      </c>
      <c r="Y80" s="9"/>
      <c r="Z80" s="9"/>
      <c r="AA80" s="9"/>
    </row>
    <row r="81" spans="1:32" ht="16.5" thickTop="1" thickBot="1" x14ac:dyDescent="0.3">
      <c r="A81" s="9"/>
      <c r="B81" s="9"/>
      <c r="C81" s="9"/>
      <c r="D81" s="9"/>
      <c r="E81" s="11"/>
      <c r="F81" s="11"/>
      <c r="G81" s="14"/>
      <c r="H81" s="11"/>
      <c r="I81" s="15">
        <v>5</v>
      </c>
      <c r="J81" s="11">
        <v>85</v>
      </c>
      <c r="K81" s="12">
        <f>CEILING(H76*J81/100*0.9,2.5)</f>
        <v>80</v>
      </c>
      <c r="L81" s="46">
        <v>8</v>
      </c>
      <c r="M81" s="9"/>
      <c r="N81" s="14"/>
      <c r="O81" s="11"/>
      <c r="P81" s="11"/>
      <c r="Q81" s="11"/>
      <c r="R81" s="11"/>
      <c r="S81" s="9"/>
      <c r="T81" s="9"/>
      <c r="U81" s="9"/>
      <c r="V81" s="9"/>
      <c r="W81" s="9"/>
      <c r="X81" s="9"/>
      <c r="Y81" s="9"/>
      <c r="Z81" s="9"/>
      <c r="AA81" s="9"/>
      <c r="AC81">
        <f>K81*L81*0.0333+K81</f>
        <v>101.312</v>
      </c>
      <c r="AE81">
        <f>R79*S79*0.0333+R79</f>
        <v>128.315</v>
      </c>
    </row>
    <row r="82" spans="1:32" ht="16.5" thickTop="1" thickBot="1" x14ac:dyDescent="0.3">
      <c r="A82" s="9"/>
      <c r="B82" s="9"/>
      <c r="C82">
        <f>IF(H82&gt;3.4,0,H82)+IF(O82&gt;3.4,0,O82)</f>
        <v>4</v>
      </c>
      <c r="D82" t="s">
        <v>16</v>
      </c>
      <c r="E82" t="s">
        <v>3</v>
      </c>
      <c r="F82" s="9"/>
      <c r="G82" s="14" t="s">
        <v>4</v>
      </c>
      <c r="H82" s="11">
        <v>3</v>
      </c>
      <c r="I82" s="11"/>
      <c r="J82" s="11"/>
      <c r="K82" s="11"/>
      <c r="L82" s="9"/>
      <c r="M82" s="9"/>
      <c r="N82" s="14" t="s">
        <v>13</v>
      </c>
      <c r="O82" s="11">
        <v>1</v>
      </c>
      <c r="P82" s="11"/>
      <c r="Q82" s="11"/>
      <c r="R82" s="11"/>
      <c r="S82" s="9"/>
      <c r="T82" s="9"/>
      <c r="U82" s="9"/>
      <c r="V82" s="28" t="s">
        <v>28</v>
      </c>
      <c r="W82" s="9"/>
      <c r="X82" s="27" t="s">
        <v>25</v>
      </c>
      <c r="Y82" s="9"/>
      <c r="Z82" s="27" t="s">
        <v>26</v>
      </c>
      <c r="AA82" s="9"/>
    </row>
    <row r="83" spans="1:32" ht="31.5" thickTop="1" thickBot="1" x14ac:dyDescent="0.3">
      <c r="A83" s="9"/>
      <c r="B83" s="9"/>
      <c r="C83" s="9"/>
      <c r="D83" s="9"/>
      <c r="E83" s="11"/>
      <c r="F83" s="11"/>
      <c r="G83" s="14"/>
      <c r="H83" s="20">
        <f>H62</f>
        <v>60</v>
      </c>
      <c r="I83" s="11" t="s">
        <v>31</v>
      </c>
      <c r="J83" s="11" t="s">
        <v>30</v>
      </c>
      <c r="K83" s="11" t="s">
        <v>34</v>
      </c>
      <c r="L83" s="10" t="s">
        <v>32</v>
      </c>
      <c r="M83" s="10"/>
      <c r="N83" s="14" t="s">
        <v>33</v>
      </c>
      <c r="O83" s="20">
        <f>O41+IF(S44&lt;3.5,5,10)</f>
        <v>160</v>
      </c>
      <c r="P83" s="11" t="s">
        <v>31</v>
      </c>
      <c r="Q83" s="11" t="s">
        <v>30</v>
      </c>
      <c r="R83" s="11" t="s">
        <v>34</v>
      </c>
      <c r="S83" s="10" t="s">
        <v>32</v>
      </c>
      <c r="T83" s="10"/>
      <c r="U83" s="26" t="s">
        <v>34</v>
      </c>
      <c r="V83" s="26" t="s">
        <v>48</v>
      </c>
      <c r="W83" s="26" t="s">
        <v>34</v>
      </c>
      <c r="X83" s="26" t="s">
        <v>48</v>
      </c>
      <c r="Y83" s="26" t="s">
        <v>34</v>
      </c>
      <c r="Z83" s="26" t="s">
        <v>48</v>
      </c>
      <c r="AA83" s="9"/>
    </row>
    <row r="84" spans="1:32" ht="16.5" thickTop="1" thickBot="1" x14ac:dyDescent="0.3">
      <c r="A84" s="9"/>
      <c r="B84" s="9"/>
      <c r="C84" s="9"/>
      <c r="D84" s="9"/>
      <c r="E84" s="11"/>
      <c r="F84" s="11"/>
      <c r="G84" s="14"/>
      <c r="H84" s="11"/>
      <c r="I84" s="15">
        <v>5</v>
      </c>
      <c r="J84" s="11">
        <v>75</v>
      </c>
      <c r="K84" s="12">
        <f>CEILING(H83*0.9*J84/100,2.5)</f>
        <v>42.5</v>
      </c>
      <c r="L84" s="46">
        <v>5</v>
      </c>
      <c r="M84" s="9"/>
      <c r="N84" s="14"/>
      <c r="O84" s="11"/>
      <c r="P84" s="15">
        <v>5</v>
      </c>
      <c r="Q84" s="11">
        <v>65</v>
      </c>
      <c r="R84" s="12">
        <f>CEILING(O83*Q84/100*0.9,5)</f>
        <v>95</v>
      </c>
      <c r="S84">
        <v>5</v>
      </c>
      <c r="T84" s="9"/>
      <c r="U84" s="8">
        <f>IF(V66&gt;11.5,U66+2.5,U66)</f>
        <v>5</v>
      </c>
      <c r="V84" s="4">
        <v>12</v>
      </c>
      <c r="W84" s="8">
        <f>IF(X66&gt;11.5,W66+2.5,W66)</f>
        <v>35</v>
      </c>
      <c r="X84" s="24">
        <v>8</v>
      </c>
      <c r="Y84" s="8">
        <f>IF(Z66&gt;11.5,Y66+2,Y66)</f>
        <v>6</v>
      </c>
      <c r="Z84" s="24">
        <v>10</v>
      </c>
      <c r="AA84" s="9"/>
    </row>
    <row r="85" spans="1:32" ht="16.5" thickTop="1" thickBot="1" x14ac:dyDescent="0.3">
      <c r="A85" s="9"/>
      <c r="B85" s="9"/>
      <c r="C85" s="9"/>
      <c r="D85" s="9"/>
      <c r="E85" s="11"/>
      <c r="F85" s="11"/>
      <c r="G85" s="14"/>
      <c r="H85" s="11"/>
      <c r="I85" s="15">
        <v>3</v>
      </c>
      <c r="J85" s="11">
        <v>85</v>
      </c>
      <c r="K85" s="12">
        <f>CEILING(H83*0.9*J85/100,2.5)</f>
        <v>47.5</v>
      </c>
      <c r="L85">
        <v>3</v>
      </c>
      <c r="M85" s="9"/>
      <c r="N85" s="14"/>
      <c r="O85" s="11"/>
      <c r="P85" s="15">
        <v>5</v>
      </c>
      <c r="Q85" s="11">
        <v>65</v>
      </c>
      <c r="R85" s="12">
        <f>CEILING(O83*Q85/100*0.9,5)</f>
        <v>95</v>
      </c>
      <c r="S85">
        <v>5</v>
      </c>
      <c r="T85" s="9"/>
      <c r="U85" s="8">
        <f>U84</f>
        <v>5</v>
      </c>
      <c r="V85" s="3">
        <v>12</v>
      </c>
      <c r="W85" s="8">
        <f>W84</f>
        <v>35</v>
      </c>
      <c r="X85" s="24">
        <v>8</v>
      </c>
      <c r="Y85" s="8">
        <f>Y84</f>
        <v>6</v>
      </c>
      <c r="Z85" s="24">
        <v>10</v>
      </c>
      <c r="AA85" s="9"/>
    </row>
    <row r="86" spans="1:32" ht="16.5" thickTop="1" thickBot="1" x14ac:dyDescent="0.3">
      <c r="A86" s="9"/>
      <c r="B86" s="9"/>
      <c r="C86" s="9"/>
      <c r="D86" s="9"/>
      <c r="E86" s="11"/>
      <c r="F86" s="11"/>
      <c r="G86" s="14"/>
      <c r="H86" s="11" t="s">
        <v>50</v>
      </c>
      <c r="I86" s="15">
        <v>1</v>
      </c>
      <c r="J86" s="11">
        <v>95</v>
      </c>
      <c r="K86" s="12">
        <f>CEILING(H83*0.9*J86/100,2.5)</f>
        <v>52.5</v>
      </c>
      <c r="L86">
        <v>7</v>
      </c>
      <c r="M86" s="9"/>
      <c r="N86" s="14"/>
      <c r="O86" s="11"/>
      <c r="P86" s="15">
        <v>5</v>
      </c>
      <c r="Q86" s="11">
        <v>75</v>
      </c>
      <c r="R86" s="12">
        <f>CEILING(O83*Q86/100*0.9,5)</f>
        <v>110</v>
      </c>
      <c r="S86">
        <v>5</v>
      </c>
      <c r="T86" s="9"/>
      <c r="U86" s="8">
        <f>U85</f>
        <v>5</v>
      </c>
      <c r="V86">
        <v>12</v>
      </c>
      <c r="W86" s="8">
        <f>W85</f>
        <v>35</v>
      </c>
      <c r="X86" s="24">
        <v>8</v>
      </c>
      <c r="Y86" s="8">
        <f>Y85</f>
        <v>6</v>
      </c>
      <c r="Z86" s="24">
        <v>10</v>
      </c>
      <c r="AA86" s="9"/>
    </row>
    <row r="87" spans="1:32" ht="16.5" thickTop="1" thickBot="1" x14ac:dyDescent="0.3">
      <c r="A87" s="9"/>
      <c r="B87" s="9"/>
      <c r="C87" s="9"/>
      <c r="D87" s="9"/>
      <c r="E87" s="11"/>
      <c r="F87" s="11"/>
      <c r="G87" s="14"/>
      <c r="H87" s="11"/>
      <c r="I87" s="11"/>
      <c r="J87" s="11"/>
      <c r="K87" s="11"/>
      <c r="L87" s="9"/>
      <c r="M87" s="9"/>
      <c r="N87" s="14"/>
      <c r="O87" s="11"/>
      <c r="P87" s="15">
        <v>5</v>
      </c>
      <c r="Q87" s="11">
        <v>75</v>
      </c>
      <c r="R87" s="12">
        <f>CEILING(O83*Q87/100*0.9,5)</f>
        <v>110</v>
      </c>
      <c r="S87" s="46">
        <v>5</v>
      </c>
      <c r="T87" s="9"/>
      <c r="U87" s="8">
        <f>U86</f>
        <v>5</v>
      </c>
      <c r="V87">
        <v>12</v>
      </c>
      <c r="W87" s="8">
        <f>W86</f>
        <v>35</v>
      </c>
      <c r="X87" s="25">
        <v>8</v>
      </c>
      <c r="Y87" s="8">
        <f>Y86</f>
        <v>6</v>
      </c>
      <c r="Z87" s="25">
        <v>10</v>
      </c>
      <c r="AA87" s="9"/>
    </row>
    <row r="88" spans="1:32" ht="16.5" thickTop="1" thickBot="1" x14ac:dyDescent="0.3">
      <c r="A88" s="9"/>
      <c r="B88" s="9"/>
      <c r="C88" s="9"/>
      <c r="D88" s="9"/>
      <c r="E88" s="11"/>
      <c r="F88" s="11"/>
      <c r="G88" s="14"/>
      <c r="H88" s="11"/>
      <c r="I88" s="11"/>
      <c r="J88" s="11"/>
      <c r="K88" s="11"/>
      <c r="L88" s="9"/>
      <c r="M88" s="9"/>
      <c r="N88" s="14"/>
      <c r="O88" s="11"/>
      <c r="P88" s="16">
        <v>5</v>
      </c>
      <c r="Q88" s="11">
        <v>85</v>
      </c>
      <c r="R88" s="12">
        <f>CEILING(O83*Q88/100*0.9,5)</f>
        <v>125</v>
      </c>
      <c r="S88" s="46">
        <v>11</v>
      </c>
      <c r="T88" s="9"/>
      <c r="U88" s="9"/>
      <c r="V88" s="9"/>
      <c r="W88" s="9"/>
      <c r="X88" s="9"/>
      <c r="Y88" s="9"/>
      <c r="Z88" s="9"/>
      <c r="AA88" s="9"/>
      <c r="AD88">
        <f>K86*L86*0.0333+K86</f>
        <v>64.737750000000005</v>
      </c>
      <c r="AF88">
        <f>R88*S88*0.0333+R88</f>
        <v>170.78749999999999</v>
      </c>
    </row>
    <row r="89" spans="1:32" ht="16.5" thickTop="1" thickBot="1" x14ac:dyDescent="0.3">
      <c r="A89" s="9"/>
      <c r="B89" s="9"/>
      <c r="C89">
        <f>IF(H89&gt;3.4,0,H89)+IF(O89&gt;3.4,0,O89)</f>
        <v>2</v>
      </c>
      <c r="D89" t="s">
        <v>17</v>
      </c>
      <c r="E89" t="s">
        <v>2</v>
      </c>
      <c r="F89" s="9"/>
      <c r="G89" s="14" t="s">
        <v>14</v>
      </c>
      <c r="H89" s="11">
        <v>2</v>
      </c>
      <c r="I89" s="11"/>
      <c r="J89" s="11"/>
      <c r="K89" s="11"/>
      <c r="L89" s="9"/>
      <c r="M89" s="9"/>
      <c r="N89" s="14" t="s">
        <v>12</v>
      </c>
      <c r="O89" s="11">
        <v>4</v>
      </c>
      <c r="P89" s="11"/>
      <c r="Q89" s="11"/>
      <c r="R89" s="11"/>
      <c r="S89" s="9"/>
      <c r="T89" s="9"/>
      <c r="U89" s="9"/>
      <c r="V89" s="27" t="s">
        <v>47</v>
      </c>
      <c r="W89" s="9"/>
      <c r="X89" s="17" t="s">
        <v>27</v>
      </c>
      <c r="Y89" s="9"/>
      <c r="Z89" s="9"/>
      <c r="AA89" s="9"/>
    </row>
    <row r="90" spans="1:32" ht="31.5" thickTop="1" thickBot="1" x14ac:dyDescent="0.3">
      <c r="A90" s="9"/>
      <c r="B90" s="9"/>
      <c r="C90" s="9"/>
      <c r="D90" s="9"/>
      <c r="E90" s="11"/>
      <c r="F90" s="11"/>
      <c r="G90" s="14" t="s">
        <v>33</v>
      </c>
      <c r="H90" s="20">
        <f>H76</f>
        <v>102.5</v>
      </c>
      <c r="I90" s="11" t="s">
        <v>31</v>
      </c>
      <c r="J90" s="11" t="s">
        <v>30</v>
      </c>
      <c r="K90" s="11" t="s">
        <v>34</v>
      </c>
      <c r="L90" s="10" t="s">
        <v>32</v>
      </c>
      <c r="M90" s="10"/>
      <c r="N90" s="14" t="s">
        <v>33</v>
      </c>
      <c r="O90" s="20">
        <f>O76</f>
        <v>125</v>
      </c>
      <c r="P90" s="11" t="s">
        <v>31</v>
      </c>
      <c r="Q90" s="11" t="s">
        <v>30</v>
      </c>
      <c r="R90" s="11" t="s">
        <v>34</v>
      </c>
      <c r="S90" s="10" t="s">
        <v>32</v>
      </c>
      <c r="T90" s="10"/>
      <c r="U90" s="26" t="s">
        <v>34</v>
      </c>
      <c r="V90" s="26" t="s">
        <v>48</v>
      </c>
      <c r="W90" s="26" t="s">
        <v>34</v>
      </c>
      <c r="X90" s="26" t="s">
        <v>48</v>
      </c>
      <c r="Y90" s="9"/>
      <c r="Z90" s="9"/>
      <c r="AA90" s="9"/>
    </row>
    <row r="91" spans="1:32" ht="16.5" thickTop="1" thickBot="1" x14ac:dyDescent="0.3">
      <c r="A91" s="9"/>
      <c r="B91" s="9"/>
      <c r="C91" s="9"/>
      <c r="D91" s="9"/>
      <c r="E91" s="11"/>
      <c r="F91" s="11"/>
      <c r="G91" s="14"/>
      <c r="H91" s="11"/>
      <c r="I91" s="15">
        <v>3</v>
      </c>
      <c r="J91" s="11">
        <v>70</v>
      </c>
      <c r="K91" s="12">
        <f>CEILING(H90*J91/100*0.9,2.5)</f>
        <v>65</v>
      </c>
      <c r="L91">
        <v>3</v>
      </c>
      <c r="M91" s="9"/>
      <c r="N91" s="14"/>
      <c r="O91" s="11"/>
      <c r="P91" s="15">
        <v>5</v>
      </c>
      <c r="Q91" s="11">
        <v>40</v>
      </c>
      <c r="R91" s="12">
        <f>CEILING(O90*Q91/100*0.9,5)</f>
        <v>45</v>
      </c>
      <c r="S91" s="46">
        <v>5</v>
      </c>
      <c r="T91" s="9"/>
      <c r="U91" s="8">
        <f>IF(V73&gt;11.5,U73+5,U73)</f>
        <v>55</v>
      </c>
      <c r="V91">
        <v>10</v>
      </c>
      <c r="W91" s="8">
        <f>IF(X73&gt;11.5,W73+2.5,W73)</f>
        <v>35</v>
      </c>
      <c r="X91" s="24">
        <v>10</v>
      </c>
      <c r="Y91" s="9"/>
      <c r="Z91" s="9"/>
      <c r="AA91" s="9"/>
    </row>
    <row r="92" spans="1:32" ht="16.5" thickTop="1" thickBot="1" x14ac:dyDescent="0.3">
      <c r="A92" s="9"/>
      <c r="B92" s="9"/>
      <c r="C92" s="9"/>
      <c r="D92" s="9"/>
      <c r="E92" s="11"/>
      <c r="F92" s="11"/>
      <c r="G92" s="14"/>
      <c r="H92" s="11"/>
      <c r="I92" s="15">
        <v>3</v>
      </c>
      <c r="J92" s="11">
        <v>70</v>
      </c>
      <c r="K92" s="12">
        <f>CEILING(H90*J92/100*0.9,2.5)</f>
        <v>65</v>
      </c>
      <c r="L92">
        <v>3</v>
      </c>
      <c r="M92" s="9"/>
      <c r="N92" s="14"/>
      <c r="O92" s="11"/>
      <c r="P92" s="15">
        <v>5</v>
      </c>
      <c r="Q92" s="11">
        <v>40</v>
      </c>
      <c r="R92" s="12">
        <f>CEILING(O90*Q92/100*0.9,5)</f>
        <v>45</v>
      </c>
      <c r="S92">
        <v>5</v>
      </c>
      <c r="T92" s="9"/>
      <c r="U92" s="8">
        <f>U91</f>
        <v>55</v>
      </c>
      <c r="V92">
        <v>10</v>
      </c>
      <c r="W92" s="8">
        <f>W91</f>
        <v>35</v>
      </c>
      <c r="X92" s="24">
        <v>10</v>
      </c>
      <c r="Y92" s="9"/>
      <c r="Z92" s="9"/>
      <c r="AA92" s="9"/>
    </row>
    <row r="93" spans="1:32" ht="16.5" thickTop="1" thickBot="1" x14ac:dyDescent="0.3">
      <c r="A93" s="9"/>
      <c r="B93" s="9"/>
      <c r="C93" s="9"/>
      <c r="D93" s="9"/>
      <c r="E93" s="11"/>
      <c r="F93" s="11"/>
      <c r="G93" s="14"/>
      <c r="H93" s="11"/>
      <c r="I93" s="15">
        <v>3</v>
      </c>
      <c r="J93" s="11">
        <v>80</v>
      </c>
      <c r="K93" s="12">
        <f>CEILING(H90*J93/100*0.9,2.5)</f>
        <v>75</v>
      </c>
      <c r="L93">
        <v>3</v>
      </c>
      <c r="M93" s="9"/>
      <c r="N93" s="14"/>
      <c r="O93" s="11"/>
      <c r="P93" s="15">
        <v>5</v>
      </c>
      <c r="Q93" s="11">
        <v>50</v>
      </c>
      <c r="R93" s="12">
        <f>CEILING(O90*Q93/100*0.9,5)</f>
        <v>60</v>
      </c>
      <c r="S93">
        <v>5</v>
      </c>
      <c r="T93" s="9"/>
      <c r="U93" s="8">
        <f>U92</f>
        <v>55</v>
      </c>
      <c r="V93">
        <v>10</v>
      </c>
      <c r="W93" s="8">
        <f>W92</f>
        <v>35</v>
      </c>
      <c r="X93" s="24">
        <v>10</v>
      </c>
      <c r="Y93" s="9"/>
      <c r="Z93" s="9"/>
      <c r="AA93" s="9"/>
    </row>
    <row r="94" spans="1:32" ht="16.5" thickTop="1" thickBot="1" x14ac:dyDescent="0.3">
      <c r="A94" s="9"/>
      <c r="B94" s="9"/>
      <c r="C94" s="9"/>
      <c r="D94" s="9"/>
      <c r="E94" s="11"/>
      <c r="F94" s="11"/>
      <c r="G94" s="14"/>
      <c r="H94" s="11"/>
      <c r="I94" s="15">
        <v>3</v>
      </c>
      <c r="J94" s="11">
        <v>80</v>
      </c>
      <c r="K94" s="12">
        <f>CEILING(H90*J94/100*0.9,2.5)</f>
        <v>75</v>
      </c>
      <c r="L94" s="46">
        <v>3</v>
      </c>
      <c r="M94" s="9"/>
      <c r="N94" s="14"/>
      <c r="O94" s="11"/>
      <c r="P94" s="15">
        <v>5</v>
      </c>
      <c r="Q94" s="11">
        <v>50</v>
      </c>
      <c r="R94" s="12">
        <f>CEILING(O90*Q94/100*0.9,5)</f>
        <v>60</v>
      </c>
      <c r="S94" s="46">
        <v>5</v>
      </c>
      <c r="T94" s="9"/>
      <c r="U94" s="8">
        <f>U93</f>
        <v>55</v>
      </c>
      <c r="V94">
        <v>10</v>
      </c>
      <c r="W94" s="8">
        <f>W93</f>
        <v>35</v>
      </c>
      <c r="X94" s="25">
        <v>10</v>
      </c>
      <c r="Y94" s="9"/>
      <c r="Z94" s="9"/>
      <c r="AA94" s="9"/>
    </row>
    <row r="95" spans="1:32" ht="16.5" thickTop="1" thickBot="1" x14ac:dyDescent="0.3">
      <c r="A95" s="9"/>
      <c r="B95" s="9"/>
      <c r="C95" s="9"/>
      <c r="D95" s="9"/>
      <c r="E95" s="11"/>
      <c r="F95" s="11"/>
      <c r="G95" s="14"/>
      <c r="H95" s="11" t="s">
        <v>50</v>
      </c>
      <c r="I95" s="15">
        <v>3</v>
      </c>
      <c r="J95" s="11">
        <v>90</v>
      </c>
      <c r="K95" s="12">
        <f>CEILING(H90*J95/100*0.9,2.5)</f>
        <v>85</v>
      </c>
      <c r="L95" s="46">
        <v>4</v>
      </c>
      <c r="M95" s="9"/>
      <c r="N95" s="14"/>
      <c r="O95" s="11"/>
      <c r="P95" s="15">
        <v>5</v>
      </c>
      <c r="Q95" s="11">
        <v>60</v>
      </c>
      <c r="R95" s="12">
        <f>CEILING(O90*Q95/100*0.9,5)</f>
        <v>70</v>
      </c>
      <c r="S95" s="46">
        <v>5</v>
      </c>
      <c r="T95" s="9"/>
      <c r="U95" s="9"/>
      <c r="V95" s="9"/>
      <c r="W95" s="9"/>
      <c r="X95" s="9"/>
      <c r="Y95" s="9"/>
      <c r="Z95" s="9"/>
      <c r="AA95" s="9"/>
      <c r="AC95">
        <f>K95*L95*0.0333+K95</f>
        <v>96.322000000000003</v>
      </c>
      <c r="AE95">
        <f>R95*S95*0.0333+R95</f>
        <v>81.655000000000001</v>
      </c>
    </row>
    <row r="96" spans="1:32" ht="16.5" thickTop="1" thickBot="1" x14ac:dyDescent="0.3">
      <c r="A96" s="9"/>
      <c r="B96" s="1" t="s">
        <v>7</v>
      </c>
      <c r="C96" s="18">
        <f>IF(H96&gt;3.4,0,H96)+IF(O96&gt;3.4,0,O96)</f>
        <v>4</v>
      </c>
      <c r="D96" s="18" t="s">
        <v>15</v>
      </c>
      <c r="E96" s="34" t="s">
        <v>2</v>
      </c>
      <c r="F96" s="11"/>
      <c r="G96" s="14" t="s">
        <v>14</v>
      </c>
      <c r="H96" s="11">
        <v>3</v>
      </c>
      <c r="I96" s="11"/>
      <c r="J96" s="11"/>
      <c r="K96" s="11"/>
      <c r="L96" s="9"/>
      <c r="M96" s="9"/>
      <c r="N96" s="14" t="s">
        <v>12</v>
      </c>
      <c r="O96" s="11">
        <v>1</v>
      </c>
      <c r="P96" s="11"/>
      <c r="Q96" s="11"/>
      <c r="R96" s="11"/>
      <c r="S96" s="9"/>
      <c r="T96" s="9"/>
      <c r="U96" s="30"/>
      <c r="V96" s="29" t="s">
        <v>49</v>
      </c>
      <c r="W96" s="9"/>
      <c r="X96" s="31" t="s">
        <v>27</v>
      </c>
      <c r="Y96" s="9"/>
      <c r="Z96" s="9"/>
      <c r="AA96" s="9"/>
    </row>
    <row r="97" spans="1:32" ht="31.5" thickTop="1" thickBot="1" x14ac:dyDescent="0.3">
      <c r="A97" s="9"/>
      <c r="B97" s="9"/>
      <c r="C97" s="9"/>
      <c r="D97" s="9"/>
      <c r="E97" s="11"/>
      <c r="F97" s="11"/>
      <c r="G97" s="14"/>
      <c r="H97" s="20">
        <f>H90</f>
        <v>102.5</v>
      </c>
      <c r="I97" s="11" t="s">
        <v>31</v>
      </c>
      <c r="J97" s="11" t="s">
        <v>30</v>
      </c>
      <c r="K97" s="11" t="s">
        <v>34</v>
      </c>
      <c r="L97" s="10" t="s">
        <v>32</v>
      </c>
      <c r="M97" s="10"/>
      <c r="N97" s="14" t="s">
        <v>33</v>
      </c>
      <c r="O97" s="20">
        <f>O76+IF(S79&lt;3.5,2.5,5)</f>
        <v>130</v>
      </c>
      <c r="P97" s="11" t="s">
        <v>31</v>
      </c>
      <c r="Q97" s="11" t="s">
        <v>30</v>
      </c>
      <c r="R97" s="11" t="s">
        <v>34</v>
      </c>
      <c r="S97" s="10" t="s">
        <v>32</v>
      </c>
      <c r="T97" s="10"/>
      <c r="U97" s="26" t="s">
        <v>34</v>
      </c>
      <c r="V97" s="26" t="s">
        <v>48</v>
      </c>
      <c r="W97" s="26" t="s">
        <v>34</v>
      </c>
      <c r="X97" s="26" t="s">
        <v>48</v>
      </c>
      <c r="Y97" s="9"/>
      <c r="Z97" s="9"/>
      <c r="AA97" s="9"/>
    </row>
    <row r="98" spans="1:32" ht="16.5" thickTop="1" thickBot="1" x14ac:dyDescent="0.3">
      <c r="A98" s="9"/>
      <c r="B98" s="9"/>
      <c r="C98" s="9"/>
      <c r="D98" s="9"/>
      <c r="E98" s="11"/>
      <c r="F98" s="11"/>
      <c r="G98" s="14"/>
      <c r="H98" s="11"/>
      <c r="I98" s="15">
        <v>5</v>
      </c>
      <c r="J98" s="11">
        <v>75</v>
      </c>
      <c r="K98" s="12">
        <f>CEILING(H97*0.9*J98/100,2.5)</f>
        <v>70</v>
      </c>
      <c r="L98" s="46">
        <v>5</v>
      </c>
      <c r="M98" s="9"/>
      <c r="N98" s="14"/>
      <c r="O98" s="11"/>
      <c r="P98" s="15">
        <v>5</v>
      </c>
      <c r="Q98" s="11">
        <v>65</v>
      </c>
      <c r="R98" s="12">
        <f>CEILING(O97*Q98/100*0.9,5)</f>
        <v>80</v>
      </c>
      <c r="S98" s="46">
        <v>5</v>
      </c>
      <c r="T98" s="9"/>
      <c r="U98" s="8">
        <f>IF(V80&gt;11.5,U80+5,U80)</f>
        <v>60</v>
      </c>
      <c r="V98" s="4">
        <v>12</v>
      </c>
      <c r="W98" s="8">
        <f>IF(X94&gt;11.5,W94+2.5,W94)</f>
        <v>35</v>
      </c>
      <c r="X98" s="24">
        <v>12</v>
      </c>
      <c r="Y98" s="9"/>
      <c r="Z98" s="9"/>
      <c r="AA98" s="9"/>
    </row>
    <row r="99" spans="1:32" ht="16.5" thickTop="1" thickBot="1" x14ac:dyDescent="0.3">
      <c r="A99" s="9"/>
      <c r="B99" s="9"/>
      <c r="C99" s="9"/>
      <c r="D99" s="9"/>
      <c r="E99" s="11"/>
      <c r="F99" s="11"/>
      <c r="G99" s="14"/>
      <c r="H99" s="11"/>
      <c r="I99" s="15">
        <v>3</v>
      </c>
      <c r="J99" s="11">
        <v>85</v>
      </c>
      <c r="K99" s="12">
        <f>CEILING(H97*0.9*J99/100,2.5)</f>
        <v>80</v>
      </c>
      <c r="L99">
        <v>3</v>
      </c>
      <c r="M99" s="9"/>
      <c r="N99" s="14"/>
      <c r="O99" s="11"/>
      <c r="P99" s="15">
        <v>5</v>
      </c>
      <c r="Q99" s="11">
        <v>65</v>
      </c>
      <c r="R99" s="12">
        <f>CEILING(O97*Q99/100*0.9,5)</f>
        <v>80</v>
      </c>
      <c r="S99">
        <v>5</v>
      </c>
      <c r="T99" s="9"/>
      <c r="U99" s="8">
        <f>U98</f>
        <v>60</v>
      </c>
      <c r="V99" s="4">
        <v>12</v>
      </c>
      <c r="W99" s="8">
        <f>W98</f>
        <v>35</v>
      </c>
      <c r="X99" s="24">
        <v>12</v>
      </c>
      <c r="Y99" s="9"/>
      <c r="Z99" s="9"/>
      <c r="AA99" s="9"/>
    </row>
    <row r="100" spans="1:32" ht="16.5" thickTop="1" thickBot="1" x14ac:dyDescent="0.3">
      <c r="A100" s="9"/>
      <c r="B100" s="9"/>
      <c r="C100" s="9"/>
      <c r="D100" s="9"/>
      <c r="E100" s="11"/>
      <c r="F100" s="11"/>
      <c r="G100" s="14"/>
      <c r="H100" s="11" t="s">
        <v>50</v>
      </c>
      <c r="I100" s="15">
        <v>1</v>
      </c>
      <c r="J100" s="11">
        <v>95</v>
      </c>
      <c r="K100" s="12">
        <f>CEILING(H97*0.9*J100/100,2.5)</f>
        <v>90</v>
      </c>
      <c r="L100">
        <v>1</v>
      </c>
      <c r="M100" s="9"/>
      <c r="N100" s="14"/>
      <c r="O100" s="11"/>
      <c r="P100" s="15">
        <v>5</v>
      </c>
      <c r="Q100" s="11">
        <v>75</v>
      </c>
      <c r="R100" s="12">
        <f>CEILING(O97*Q100/100*0.9,5)</f>
        <v>90</v>
      </c>
      <c r="S100">
        <v>5</v>
      </c>
      <c r="T100" s="9"/>
      <c r="U100" s="8">
        <f>U99</f>
        <v>60</v>
      </c>
      <c r="V100" s="4">
        <v>12</v>
      </c>
      <c r="W100" s="8">
        <f>W99</f>
        <v>35</v>
      </c>
      <c r="X100" s="24">
        <v>12</v>
      </c>
      <c r="Y100" s="9"/>
      <c r="Z100" s="9"/>
      <c r="AA100" s="9"/>
    </row>
    <row r="101" spans="1:32" ht="16.5" thickTop="1" thickBot="1" x14ac:dyDescent="0.3">
      <c r="A101" s="9"/>
      <c r="B101" s="9"/>
      <c r="C101" s="9"/>
      <c r="D101" s="9"/>
      <c r="E101" s="11"/>
      <c r="F101" s="11"/>
      <c r="G101" s="14"/>
      <c r="H101" s="11"/>
      <c r="I101" s="11"/>
      <c r="J101" s="11"/>
      <c r="K101" s="11"/>
      <c r="L101" s="9"/>
      <c r="M101" s="9"/>
      <c r="N101" s="14"/>
      <c r="O101" s="11"/>
      <c r="P101" s="15">
        <v>5</v>
      </c>
      <c r="Q101" s="11">
        <v>75</v>
      </c>
      <c r="R101" s="12">
        <f>CEILING(O97*Q101/100*0.9,5)</f>
        <v>90</v>
      </c>
      <c r="S101" s="46">
        <v>5</v>
      </c>
      <c r="T101" s="9"/>
      <c r="U101" s="8">
        <f>U100</f>
        <v>60</v>
      </c>
      <c r="V101" s="4">
        <v>12</v>
      </c>
      <c r="W101" s="8">
        <f>W100</f>
        <v>35</v>
      </c>
      <c r="X101" s="25">
        <v>12</v>
      </c>
      <c r="Y101" s="9"/>
      <c r="Z101" s="9"/>
      <c r="AA101" s="9"/>
    </row>
    <row r="102" spans="1:32" ht="16.5" thickTop="1" thickBot="1" x14ac:dyDescent="0.3">
      <c r="A102" s="9"/>
      <c r="B102" s="9"/>
      <c r="C102" s="9"/>
      <c r="D102" s="9"/>
      <c r="E102" s="11"/>
      <c r="F102" s="11"/>
      <c r="G102" s="14"/>
      <c r="H102" s="11"/>
      <c r="I102" s="11"/>
      <c r="J102" s="11"/>
      <c r="K102" s="11"/>
      <c r="L102" s="9"/>
      <c r="M102" s="9"/>
      <c r="N102" s="14"/>
      <c r="O102" s="11"/>
      <c r="P102" s="16">
        <v>5</v>
      </c>
      <c r="Q102" s="11">
        <v>85</v>
      </c>
      <c r="R102" s="12">
        <f>CEILING(O97*Q102/100*0.9,5)</f>
        <v>100</v>
      </c>
      <c r="S102" s="46">
        <v>5</v>
      </c>
      <c r="T102" s="9"/>
      <c r="U102" s="9"/>
      <c r="V102" s="9"/>
      <c r="W102" s="9"/>
      <c r="X102" s="9"/>
      <c r="Y102" s="9"/>
      <c r="Z102" s="9"/>
      <c r="AA102" s="9"/>
      <c r="AC102">
        <f>K100*L100*0.0333+K100</f>
        <v>92.997</v>
      </c>
      <c r="AE102">
        <f>R102*S102*0.0333+R102</f>
        <v>116.65</v>
      </c>
    </row>
    <row r="103" spans="1:32" ht="16.5" thickTop="1" thickBot="1" x14ac:dyDescent="0.3">
      <c r="A103" s="9"/>
      <c r="B103" s="9"/>
      <c r="C103">
        <f>IF(H103&gt;3.4,0,H103)+IF(O103&gt;3.4,0,O103)</f>
        <v>2</v>
      </c>
      <c r="D103" t="s">
        <v>16</v>
      </c>
      <c r="E103" t="s">
        <v>3</v>
      </c>
      <c r="F103" s="9"/>
      <c r="G103" s="14" t="s">
        <v>4</v>
      </c>
      <c r="H103" s="21">
        <v>4</v>
      </c>
      <c r="I103" s="11"/>
      <c r="J103" s="11"/>
      <c r="K103" s="11"/>
      <c r="L103" s="9"/>
      <c r="M103" s="9"/>
      <c r="N103" s="14" t="s">
        <v>13</v>
      </c>
      <c r="O103" s="11">
        <v>2</v>
      </c>
      <c r="P103" s="11"/>
      <c r="Q103" s="11"/>
      <c r="R103" s="11"/>
      <c r="S103" s="9"/>
      <c r="T103" s="9"/>
      <c r="U103" s="9"/>
      <c r="V103" s="28" t="s">
        <v>28</v>
      </c>
      <c r="W103" s="9"/>
      <c r="X103" s="27" t="s">
        <v>25</v>
      </c>
      <c r="Y103" s="9"/>
      <c r="Z103" s="27" t="s">
        <v>26</v>
      </c>
      <c r="AA103" s="9"/>
    </row>
    <row r="104" spans="1:32" ht="31.5" thickTop="1" thickBot="1" x14ac:dyDescent="0.3">
      <c r="A104" s="9"/>
      <c r="B104" s="9"/>
      <c r="C104" s="9"/>
      <c r="D104" s="9"/>
      <c r="E104" s="11"/>
      <c r="F104" s="11"/>
      <c r="G104" s="14" t="s">
        <v>33</v>
      </c>
      <c r="H104" s="20">
        <f>H83</f>
        <v>60</v>
      </c>
      <c r="I104" s="11" t="s">
        <v>31</v>
      </c>
      <c r="J104" s="11" t="s">
        <v>30</v>
      </c>
      <c r="K104" s="11" t="s">
        <v>34</v>
      </c>
      <c r="L104" s="10" t="s">
        <v>32</v>
      </c>
      <c r="M104" s="10"/>
      <c r="N104" s="14" t="s">
        <v>33</v>
      </c>
      <c r="O104" s="51">
        <v>170</v>
      </c>
      <c r="P104" s="11" t="s">
        <v>31</v>
      </c>
      <c r="Q104" s="11" t="s">
        <v>30</v>
      </c>
      <c r="R104" s="11" t="s">
        <v>34</v>
      </c>
      <c r="S104" s="10" t="s">
        <v>32</v>
      </c>
      <c r="T104" s="10"/>
      <c r="U104" s="26" t="s">
        <v>34</v>
      </c>
      <c r="V104" s="26" t="s">
        <v>48</v>
      </c>
      <c r="W104" s="26" t="s">
        <v>34</v>
      </c>
      <c r="X104" s="26" t="s">
        <v>48</v>
      </c>
      <c r="Y104" s="26" t="s">
        <v>34</v>
      </c>
      <c r="Z104" s="26" t="s">
        <v>48</v>
      </c>
      <c r="AA104" s="9"/>
    </row>
    <row r="105" spans="1:32" ht="16.5" thickTop="1" thickBot="1" x14ac:dyDescent="0.3">
      <c r="A105" s="9"/>
      <c r="B105" s="9"/>
      <c r="C105" s="9"/>
      <c r="D105" s="9"/>
      <c r="E105" s="11"/>
      <c r="F105" s="11"/>
      <c r="G105" s="14"/>
      <c r="H105" s="11"/>
      <c r="I105" s="15">
        <v>5</v>
      </c>
      <c r="J105" s="11">
        <v>40</v>
      </c>
      <c r="K105" s="12">
        <f>CEILING(H104*J105/100*0.9,2.5)</f>
        <v>22.5</v>
      </c>
      <c r="L105">
        <v>5</v>
      </c>
      <c r="M105" s="9"/>
      <c r="N105" s="14"/>
      <c r="O105" s="11"/>
      <c r="P105" s="15">
        <v>3</v>
      </c>
      <c r="Q105" s="11">
        <v>70</v>
      </c>
      <c r="R105" s="12">
        <f>CEILING(O104*Q105/100*0.9,5)</f>
        <v>110</v>
      </c>
      <c r="S105" s="46">
        <v>3</v>
      </c>
      <c r="T105" s="9"/>
      <c r="U105" s="8">
        <v>10</v>
      </c>
      <c r="V105" s="4">
        <v>10</v>
      </c>
      <c r="W105" s="8">
        <f>IF(X87&gt;11.5,W87+2.5,W87)</f>
        <v>35</v>
      </c>
      <c r="X105" s="24">
        <v>10</v>
      </c>
      <c r="Y105" s="8">
        <f>IF(Z87&gt;11.5,Y87+2,Y87)</f>
        <v>6</v>
      </c>
      <c r="Z105" s="24">
        <v>10</v>
      </c>
      <c r="AA105" s="9"/>
    </row>
    <row r="106" spans="1:32" ht="16.5" thickTop="1" thickBot="1" x14ac:dyDescent="0.3">
      <c r="A106" s="9"/>
      <c r="B106" s="9"/>
      <c r="C106" s="9"/>
      <c r="D106" s="9"/>
      <c r="E106" s="11"/>
      <c r="F106" s="11"/>
      <c r="G106" s="14"/>
      <c r="H106" s="11"/>
      <c r="I106" s="15">
        <v>5</v>
      </c>
      <c r="J106" s="11">
        <v>40</v>
      </c>
      <c r="K106" s="12">
        <f>CEILING(H104*J106/100*0.9,2.5)</f>
        <v>22.5</v>
      </c>
      <c r="L106">
        <v>5</v>
      </c>
      <c r="M106" s="9"/>
      <c r="N106" s="14"/>
      <c r="O106" s="11"/>
      <c r="P106" s="15">
        <v>3</v>
      </c>
      <c r="Q106" s="11">
        <v>70</v>
      </c>
      <c r="R106" s="12">
        <f>CEILING(O104*Q106/100*0.9,5)</f>
        <v>110</v>
      </c>
      <c r="S106">
        <v>3</v>
      </c>
      <c r="T106" s="9"/>
      <c r="U106" s="8">
        <f>U105</f>
        <v>10</v>
      </c>
      <c r="V106" s="3">
        <v>10</v>
      </c>
      <c r="W106" s="8">
        <f>W105</f>
        <v>35</v>
      </c>
      <c r="X106" s="24">
        <v>10</v>
      </c>
      <c r="Y106" s="8">
        <f>Y105</f>
        <v>6</v>
      </c>
      <c r="Z106" s="24">
        <v>10</v>
      </c>
      <c r="AA106" s="9"/>
    </row>
    <row r="107" spans="1:32" ht="16.5" thickTop="1" thickBot="1" x14ac:dyDescent="0.3">
      <c r="A107" s="9"/>
      <c r="B107" s="9"/>
      <c r="C107" s="9"/>
      <c r="D107" s="9"/>
      <c r="E107" s="11"/>
      <c r="F107" s="11"/>
      <c r="G107" s="14"/>
      <c r="H107" s="11"/>
      <c r="I107" s="15">
        <v>5</v>
      </c>
      <c r="J107" s="11">
        <v>50</v>
      </c>
      <c r="K107" s="12">
        <f>CEILING(H104*J107/100*0.9,2.5)</f>
        <v>27.5</v>
      </c>
      <c r="L107">
        <v>5</v>
      </c>
      <c r="M107" s="9"/>
      <c r="N107" s="14"/>
      <c r="O107" s="11"/>
      <c r="P107" s="15">
        <v>3</v>
      </c>
      <c r="Q107" s="11">
        <v>80</v>
      </c>
      <c r="R107" s="12">
        <f>CEILING(O104*Q107/100*0.9,5)</f>
        <v>125</v>
      </c>
      <c r="S107">
        <v>3</v>
      </c>
      <c r="T107" s="9"/>
      <c r="U107" s="8">
        <f>U106</f>
        <v>10</v>
      </c>
      <c r="V107">
        <v>10</v>
      </c>
      <c r="W107" s="8">
        <f>W106</f>
        <v>35</v>
      </c>
      <c r="X107" s="24">
        <v>10</v>
      </c>
      <c r="Y107" s="8">
        <f>Y106</f>
        <v>6</v>
      </c>
      <c r="Z107" s="24">
        <v>10</v>
      </c>
      <c r="AA107" s="9"/>
    </row>
    <row r="108" spans="1:32" ht="16.5" thickTop="1" thickBot="1" x14ac:dyDescent="0.3">
      <c r="A108" s="9"/>
      <c r="B108" s="9"/>
      <c r="C108" s="9"/>
      <c r="D108" s="9"/>
      <c r="E108" s="11"/>
      <c r="F108" s="11"/>
      <c r="G108" s="14"/>
      <c r="H108" s="11"/>
      <c r="I108" s="15">
        <v>5</v>
      </c>
      <c r="J108" s="11">
        <v>50</v>
      </c>
      <c r="K108" s="12">
        <f>CEILING(H104*J108/100*0.9,2.5)</f>
        <v>27.5</v>
      </c>
      <c r="L108" s="46">
        <v>5</v>
      </c>
      <c r="M108" s="9"/>
      <c r="N108" s="14"/>
      <c r="O108" s="11"/>
      <c r="P108" s="15">
        <v>3</v>
      </c>
      <c r="Q108" s="11">
        <v>80</v>
      </c>
      <c r="R108" s="12">
        <f>CEILING(O104*Q108/100*0.9,5)</f>
        <v>125</v>
      </c>
      <c r="S108">
        <v>3</v>
      </c>
      <c r="T108" s="9"/>
      <c r="U108" s="8">
        <f>U107</f>
        <v>10</v>
      </c>
      <c r="V108">
        <v>10</v>
      </c>
      <c r="W108" s="8">
        <f>W107</f>
        <v>35</v>
      </c>
      <c r="X108" s="25">
        <v>10</v>
      </c>
      <c r="Y108" s="8">
        <f>Y107</f>
        <v>6</v>
      </c>
      <c r="Z108" s="25">
        <v>10</v>
      </c>
      <c r="AA108" s="9"/>
    </row>
    <row r="109" spans="1:32" ht="16.5" thickTop="1" thickBot="1" x14ac:dyDescent="0.3">
      <c r="A109" s="9"/>
      <c r="B109" s="9"/>
      <c r="C109" s="9"/>
      <c r="D109" s="9"/>
      <c r="E109" s="11"/>
      <c r="F109" s="11"/>
      <c r="G109" s="14"/>
      <c r="H109" s="11"/>
      <c r="I109" s="16">
        <v>5</v>
      </c>
      <c r="J109" s="11">
        <v>60</v>
      </c>
      <c r="K109" s="12">
        <f>CEILING(H104*J109/100*0.9,2.5)</f>
        <v>32.5</v>
      </c>
      <c r="L109" s="46">
        <v>5</v>
      </c>
      <c r="M109" s="9"/>
      <c r="N109" s="14"/>
      <c r="O109" s="11"/>
      <c r="P109" s="16">
        <v>3</v>
      </c>
      <c r="Q109" s="11">
        <v>90</v>
      </c>
      <c r="R109" s="12">
        <f>CEILING(O104*Q109/100*0.9,5)</f>
        <v>140</v>
      </c>
      <c r="S109">
        <v>5</v>
      </c>
      <c r="T109" s="9"/>
      <c r="U109" s="9"/>
      <c r="V109" s="9"/>
      <c r="W109" s="9"/>
      <c r="X109" s="9"/>
      <c r="Y109" s="9"/>
      <c r="Z109" s="9"/>
      <c r="AA109" s="9"/>
      <c r="AD109">
        <f>K109*L109*0.0333+K109</f>
        <v>37.911250000000003</v>
      </c>
      <c r="AF109">
        <f>R109*S109*0.0333+R109</f>
        <v>163.31</v>
      </c>
    </row>
    <row r="110" spans="1:32" ht="16.5" thickTop="1" thickBot="1" x14ac:dyDescent="0.3">
      <c r="A110" s="9"/>
      <c r="B110" s="9"/>
      <c r="C110">
        <f>IF(H110&gt;3.4,0,H110)+IF(O110&gt;3.4,0,O110)</f>
        <v>2</v>
      </c>
      <c r="D110" t="s">
        <v>17</v>
      </c>
      <c r="E110" t="s">
        <v>2</v>
      </c>
      <c r="F110" s="9"/>
      <c r="G110" s="14" t="s">
        <v>14</v>
      </c>
      <c r="H110" s="11">
        <v>4</v>
      </c>
      <c r="I110" s="11"/>
      <c r="J110" s="11"/>
      <c r="K110" s="11"/>
      <c r="L110" s="9"/>
      <c r="M110" s="9"/>
      <c r="N110" s="14" t="s">
        <v>12</v>
      </c>
      <c r="O110" s="11">
        <v>2</v>
      </c>
      <c r="P110" s="11"/>
      <c r="Q110" s="11"/>
      <c r="R110" s="11"/>
      <c r="S110" s="9"/>
      <c r="T110" s="9"/>
      <c r="U110" s="9"/>
      <c r="V110" s="27" t="s">
        <v>47</v>
      </c>
      <c r="W110" s="9"/>
      <c r="X110" s="17" t="s">
        <v>27</v>
      </c>
      <c r="Y110" s="9"/>
      <c r="Z110" s="9"/>
      <c r="AA110" s="9"/>
    </row>
    <row r="111" spans="1:32" ht="31.5" thickTop="1" thickBot="1" x14ac:dyDescent="0.3">
      <c r="A111" s="9"/>
      <c r="B111" s="9"/>
      <c r="C111" s="9"/>
      <c r="D111" s="9"/>
      <c r="E111" s="11"/>
      <c r="F111" s="11"/>
      <c r="G111" s="14" t="s">
        <v>33</v>
      </c>
      <c r="H111" s="20">
        <f>H97</f>
        <v>102.5</v>
      </c>
      <c r="I111" s="11" t="s">
        <v>31</v>
      </c>
      <c r="J111" s="11" t="s">
        <v>30</v>
      </c>
      <c r="K111" s="11" t="s">
        <v>34</v>
      </c>
      <c r="L111" s="10" t="s">
        <v>32</v>
      </c>
      <c r="M111" s="10"/>
      <c r="N111" s="14" t="s">
        <v>33</v>
      </c>
      <c r="O111" s="20">
        <f>O97</f>
        <v>130</v>
      </c>
      <c r="P111" s="11" t="s">
        <v>31</v>
      </c>
      <c r="Q111" s="11" t="s">
        <v>30</v>
      </c>
      <c r="R111" s="11" t="s">
        <v>34</v>
      </c>
      <c r="S111" s="10" t="s">
        <v>32</v>
      </c>
      <c r="T111" s="10"/>
      <c r="U111" s="26" t="s">
        <v>34</v>
      </c>
      <c r="V111" s="26" t="s">
        <v>48</v>
      </c>
      <c r="W111" s="26" t="s">
        <v>34</v>
      </c>
      <c r="X111" s="26" t="s">
        <v>48</v>
      </c>
      <c r="Y111" s="9"/>
      <c r="Z111" s="9"/>
      <c r="AA111" s="9"/>
    </row>
    <row r="112" spans="1:32" ht="16.5" thickTop="1" thickBot="1" x14ac:dyDescent="0.3">
      <c r="A112" s="9"/>
      <c r="B112" s="9"/>
      <c r="C112" s="9"/>
      <c r="D112" s="9"/>
      <c r="E112" s="11"/>
      <c r="F112" s="11"/>
      <c r="G112" s="14"/>
      <c r="H112" s="11"/>
      <c r="I112" s="15">
        <v>5</v>
      </c>
      <c r="J112" s="11">
        <v>40</v>
      </c>
      <c r="K112" s="12">
        <f>CEILING(H111*J112/100*0.9,2.5)</f>
        <v>37.5</v>
      </c>
      <c r="L112" s="46">
        <v>5</v>
      </c>
      <c r="M112" s="9"/>
      <c r="N112" s="14"/>
      <c r="O112" s="11"/>
      <c r="P112" s="15">
        <v>3</v>
      </c>
      <c r="Q112" s="11">
        <v>70</v>
      </c>
      <c r="R112" s="12">
        <f>CEILING(O111*Q112/100*0.9,5)</f>
        <v>85</v>
      </c>
      <c r="S112" s="46">
        <v>3</v>
      </c>
      <c r="T112" s="9"/>
      <c r="U112" s="8">
        <f>IF(V94&gt;11.5,U94+2.5,U94)</f>
        <v>55</v>
      </c>
      <c r="V112">
        <v>12</v>
      </c>
      <c r="W112" s="8">
        <f>IF(X94&gt;11.5,W94+2.5,W94)</f>
        <v>35</v>
      </c>
      <c r="X112" s="24">
        <v>12</v>
      </c>
      <c r="Y112" s="9"/>
      <c r="Z112" s="9"/>
      <c r="AA112" s="9"/>
    </row>
    <row r="113" spans="1:31" ht="16.5" thickTop="1" thickBot="1" x14ac:dyDescent="0.3">
      <c r="A113" s="9"/>
      <c r="B113" s="9"/>
      <c r="C113" s="9"/>
      <c r="D113" s="9"/>
      <c r="E113" s="11"/>
      <c r="F113" s="11"/>
      <c r="G113" s="14"/>
      <c r="H113" s="11"/>
      <c r="I113" s="15">
        <v>5</v>
      </c>
      <c r="J113" s="11">
        <v>40</v>
      </c>
      <c r="K113" s="12">
        <f>CEILING(H111*J113/100*0.9,2.5)</f>
        <v>37.5</v>
      </c>
      <c r="L113">
        <v>5</v>
      </c>
      <c r="M113" s="9"/>
      <c r="N113" s="14"/>
      <c r="O113" s="11"/>
      <c r="P113" s="15">
        <v>3</v>
      </c>
      <c r="Q113" s="11">
        <v>70</v>
      </c>
      <c r="R113" s="12">
        <f>CEILING(O111*Q113/100*0.9,5)</f>
        <v>85</v>
      </c>
      <c r="S113">
        <v>3</v>
      </c>
      <c r="T113" s="9"/>
      <c r="U113" s="8">
        <f>U112</f>
        <v>55</v>
      </c>
      <c r="V113">
        <v>12</v>
      </c>
      <c r="W113" s="8">
        <f>W112</f>
        <v>35</v>
      </c>
      <c r="X113" s="24">
        <v>12</v>
      </c>
      <c r="Y113" s="9"/>
      <c r="Z113" s="9"/>
      <c r="AA113" s="9"/>
    </row>
    <row r="114" spans="1:31" ht="16.5" thickTop="1" thickBot="1" x14ac:dyDescent="0.3">
      <c r="A114" s="9"/>
      <c r="B114" s="9"/>
      <c r="C114" s="9"/>
      <c r="D114" s="9"/>
      <c r="E114" s="11"/>
      <c r="F114" s="11"/>
      <c r="G114" s="14"/>
      <c r="H114" s="11"/>
      <c r="I114" s="15">
        <v>5</v>
      </c>
      <c r="J114" s="11">
        <v>50</v>
      </c>
      <c r="K114" s="12">
        <f>CEILING(H111*J114/100*0.9,2.5)</f>
        <v>47.5</v>
      </c>
      <c r="L114">
        <v>5</v>
      </c>
      <c r="M114" s="9"/>
      <c r="N114" s="14"/>
      <c r="O114" s="11"/>
      <c r="P114" s="15">
        <v>3</v>
      </c>
      <c r="Q114" s="11">
        <v>80</v>
      </c>
      <c r="R114" s="12">
        <f>CEILING(O111*Q114/100*0.9,5)</f>
        <v>95</v>
      </c>
      <c r="S114">
        <v>3</v>
      </c>
      <c r="T114" s="9"/>
      <c r="U114" s="8">
        <f>U113</f>
        <v>55</v>
      </c>
      <c r="V114">
        <v>12</v>
      </c>
      <c r="W114" s="8">
        <f>W113</f>
        <v>35</v>
      </c>
      <c r="X114" s="24">
        <v>12</v>
      </c>
      <c r="Y114" s="9"/>
      <c r="Z114" s="9"/>
      <c r="AA114" s="9"/>
    </row>
    <row r="115" spans="1:31" ht="16.5" thickTop="1" thickBot="1" x14ac:dyDescent="0.3">
      <c r="A115" s="9"/>
      <c r="B115" s="9"/>
      <c r="C115" s="9"/>
      <c r="D115" s="9"/>
      <c r="E115" s="11"/>
      <c r="F115" s="11"/>
      <c r="G115" s="14"/>
      <c r="H115" s="11"/>
      <c r="I115" s="15">
        <v>5</v>
      </c>
      <c r="J115" s="11">
        <v>50</v>
      </c>
      <c r="K115" s="12">
        <f>CEILING(H111*J115/100*0.9,2.5)</f>
        <v>47.5</v>
      </c>
      <c r="L115" s="46">
        <v>5</v>
      </c>
      <c r="M115" s="9"/>
      <c r="N115" s="14"/>
      <c r="O115" s="11"/>
      <c r="P115" s="15">
        <v>3</v>
      </c>
      <c r="Q115" s="11">
        <v>80</v>
      </c>
      <c r="R115" s="12">
        <f>CEILING(O111*Q115/100*0.9,5)</f>
        <v>95</v>
      </c>
      <c r="S115">
        <v>3</v>
      </c>
      <c r="T115" s="9"/>
      <c r="U115" s="8">
        <f>U114</f>
        <v>55</v>
      </c>
      <c r="V115">
        <v>12</v>
      </c>
      <c r="W115" s="8">
        <f>W114</f>
        <v>35</v>
      </c>
      <c r="X115" s="25">
        <v>12</v>
      </c>
      <c r="Y115" s="9"/>
      <c r="Z115" s="9"/>
      <c r="AA115" s="9"/>
    </row>
    <row r="116" spans="1:31" ht="16.5" thickTop="1" thickBot="1" x14ac:dyDescent="0.3">
      <c r="A116" s="9"/>
      <c r="B116" s="9"/>
      <c r="C116" s="9"/>
      <c r="D116" s="9"/>
      <c r="E116" s="11"/>
      <c r="F116" s="11"/>
      <c r="G116" s="14"/>
      <c r="H116" s="11"/>
      <c r="I116" s="16">
        <v>5</v>
      </c>
      <c r="J116" s="11">
        <v>60</v>
      </c>
      <c r="K116" s="12">
        <f>CEILING(H111*J116/100*0.9,2.5)</f>
        <v>57.5</v>
      </c>
      <c r="L116" s="46">
        <v>5</v>
      </c>
      <c r="M116" s="9"/>
      <c r="N116" s="14"/>
      <c r="O116" s="11"/>
      <c r="P116" s="16">
        <v>3</v>
      </c>
      <c r="Q116" s="11">
        <v>90</v>
      </c>
      <c r="R116" s="12">
        <f>CEILING(O111*Q116/100*0.9,5)</f>
        <v>110</v>
      </c>
      <c r="S116">
        <v>3</v>
      </c>
      <c r="T116" s="9"/>
      <c r="U116" s="9"/>
      <c r="V116" s="9"/>
      <c r="W116" s="9"/>
      <c r="X116" s="9"/>
      <c r="Y116" s="9"/>
      <c r="Z116" s="9"/>
      <c r="AA116" s="9"/>
      <c r="AC116">
        <f>K116*L116*0.0333+K116</f>
        <v>67.073750000000004</v>
      </c>
      <c r="AE116">
        <f>R116*S116*0.0333+R116</f>
        <v>120.989</v>
      </c>
    </row>
    <row r="117" spans="1:31" ht="16.5" thickTop="1" thickBot="1" x14ac:dyDescent="0.3">
      <c r="A117" s="9"/>
      <c r="B117" s="1" t="s">
        <v>8</v>
      </c>
      <c r="C117">
        <f>IF(H117&gt;3.4,0,H117)+IF(O117&gt;3.4,0,O117)</f>
        <v>4</v>
      </c>
      <c r="D117" t="s">
        <v>15</v>
      </c>
      <c r="E117" t="s">
        <v>2</v>
      </c>
      <c r="F117" s="9"/>
      <c r="G117" s="14" t="s">
        <v>14</v>
      </c>
      <c r="H117" s="11">
        <v>1</v>
      </c>
      <c r="I117" s="11"/>
      <c r="J117" s="11"/>
      <c r="K117" s="11"/>
      <c r="L117" s="9"/>
      <c r="M117" s="9"/>
      <c r="N117" s="14" t="s">
        <v>12</v>
      </c>
      <c r="O117" s="11">
        <v>3</v>
      </c>
      <c r="P117" s="11"/>
      <c r="Q117" s="11"/>
      <c r="R117" s="11"/>
      <c r="S117" s="9"/>
      <c r="T117" s="9"/>
      <c r="U117" s="30"/>
      <c r="V117" s="29" t="s">
        <v>49</v>
      </c>
      <c r="W117" s="9"/>
      <c r="X117" s="31" t="s">
        <v>27</v>
      </c>
      <c r="Y117" s="9"/>
      <c r="Z117" s="9"/>
      <c r="AA117" s="9"/>
    </row>
    <row r="118" spans="1:31" ht="31.5" thickTop="1" thickBot="1" x14ac:dyDescent="0.3">
      <c r="A118" s="9"/>
      <c r="B118" s="9"/>
      <c r="C118" s="9"/>
      <c r="D118" s="9"/>
      <c r="E118" s="11"/>
      <c r="F118" s="11"/>
      <c r="G118" s="14" t="s">
        <v>33</v>
      </c>
      <c r="H118" s="20">
        <f>H111+IF(L100&lt;3.5,2.5,5)</f>
        <v>105</v>
      </c>
      <c r="I118" s="11" t="s">
        <v>31</v>
      </c>
      <c r="J118" s="11" t="s">
        <v>30</v>
      </c>
      <c r="K118" s="11" t="s">
        <v>34</v>
      </c>
      <c r="L118" s="10" t="s">
        <v>32</v>
      </c>
      <c r="M118" s="10"/>
      <c r="N118" s="14"/>
      <c r="O118" s="20">
        <f>O111</f>
        <v>130</v>
      </c>
      <c r="P118" s="11" t="s">
        <v>31</v>
      </c>
      <c r="Q118" s="11" t="s">
        <v>30</v>
      </c>
      <c r="R118" s="11" t="s">
        <v>34</v>
      </c>
      <c r="S118" s="10" t="s">
        <v>32</v>
      </c>
      <c r="T118" s="10"/>
      <c r="U118" s="26" t="s">
        <v>34</v>
      </c>
      <c r="V118" s="26" t="s">
        <v>48</v>
      </c>
      <c r="W118" s="26" t="s">
        <v>34</v>
      </c>
      <c r="X118" s="26" t="s">
        <v>48</v>
      </c>
      <c r="Y118" s="9"/>
      <c r="Z118" s="9"/>
      <c r="AA118" s="9"/>
    </row>
    <row r="119" spans="1:31" ht="16.5" thickTop="1" thickBot="1" x14ac:dyDescent="0.3">
      <c r="A119" s="9"/>
      <c r="B119" s="9"/>
      <c r="C119" s="9"/>
      <c r="D119" s="9"/>
      <c r="E119" s="11"/>
      <c r="F119" s="11"/>
      <c r="G119" s="14"/>
      <c r="H119" s="11"/>
      <c r="I119" s="15">
        <v>5</v>
      </c>
      <c r="J119" s="11">
        <v>65</v>
      </c>
      <c r="K119" s="12">
        <f>CEILING(H118*J119/100*0.9,2.5)</f>
        <v>62.5</v>
      </c>
      <c r="L119" s="46">
        <v>5</v>
      </c>
      <c r="M119" s="9"/>
      <c r="N119" s="14"/>
      <c r="O119" s="11"/>
      <c r="P119" s="15">
        <v>5</v>
      </c>
      <c r="Q119" s="11">
        <v>75</v>
      </c>
      <c r="R119" s="12">
        <f>CEILING(O118*0.9*Q119/100,5)</f>
        <v>90</v>
      </c>
      <c r="S119" s="46">
        <v>5</v>
      </c>
      <c r="T119" s="9"/>
      <c r="U119" s="8">
        <f>IF(V101&gt;11.5,U101+5,U101)</f>
        <v>65</v>
      </c>
      <c r="V119" s="4">
        <v>8</v>
      </c>
      <c r="W119" s="8">
        <f>IF(X115&gt;11.5,W115+2.5,W115)</f>
        <v>37.5</v>
      </c>
      <c r="X119" s="24">
        <v>8</v>
      </c>
      <c r="Y119" s="9"/>
      <c r="Z119" s="9"/>
      <c r="AA119" s="9"/>
    </row>
    <row r="120" spans="1:31" ht="16.5" thickTop="1" thickBot="1" x14ac:dyDescent="0.3">
      <c r="A120" s="9"/>
      <c r="B120" s="9"/>
      <c r="C120" s="9"/>
      <c r="D120" s="9"/>
      <c r="E120" s="11"/>
      <c r="F120" s="11"/>
      <c r="G120" s="14"/>
      <c r="H120" s="11"/>
      <c r="I120" s="15">
        <v>5</v>
      </c>
      <c r="J120" s="11">
        <v>65</v>
      </c>
      <c r="K120" s="12">
        <f>CEILING(H118*J120/100*0.9,2.5)</f>
        <v>62.5</v>
      </c>
      <c r="L120">
        <v>5</v>
      </c>
      <c r="M120" s="9"/>
      <c r="N120" s="14"/>
      <c r="O120" s="11"/>
      <c r="P120" s="15">
        <v>3</v>
      </c>
      <c r="Q120" s="11">
        <v>85</v>
      </c>
      <c r="R120" s="12">
        <f>CEILING(O118*0.9*Q120/100,5)</f>
        <v>100</v>
      </c>
      <c r="S120">
        <v>3</v>
      </c>
      <c r="T120" s="9"/>
      <c r="U120" s="8">
        <f>U119</f>
        <v>65</v>
      </c>
      <c r="V120" s="4">
        <v>8</v>
      </c>
      <c r="W120" s="8">
        <f>W119</f>
        <v>37.5</v>
      </c>
      <c r="X120" s="24">
        <v>8</v>
      </c>
      <c r="Y120" s="9"/>
      <c r="Z120" s="9"/>
      <c r="AA120" s="9"/>
    </row>
    <row r="121" spans="1:31" ht="16.5" thickTop="1" thickBot="1" x14ac:dyDescent="0.3">
      <c r="A121" s="9"/>
      <c r="B121" s="9"/>
      <c r="C121" s="9"/>
      <c r="D121" s="9"/>
      <c r="E121" s="11"/>
      <c r="F121" s="11"/>
      <c r="G121" s="14"/>
      <c r="H121" s="11"/>
      <c r="I121" s="15">
        <v>5</v>
      </c>
      <c r="J121" s="11">
        <v>75</v>
      </c>
      <c r="K121" s="12">
        <f>CEILING(H118*J121/100*0.9,2.5)</f>
        <v>72.5</v>
      </c>
      <c r="L121">
        <v>5</v>
      </c>
      <c r="M121" s="9"/>
      <c r="N121" s="14"/>
      <c r="O121" s="11" t="s">
        <v>35</v>
      </c>
      <c r="P121" s="15">
        <v>1</v>
      </c>
      <c r="Q121" s="11">
        <v>95</v>
      </c>
      <c r="R121" s="12">
        <f>CEILING(O118*0.9*Q121/100,5)</f>
        <v>115</v>
      </c>
      <c r="S121">
        <v>1</v>
      </c>
      <c r="T121" s="9"/>
      <c r="U121" s="8">
        <f>U120</f>
        <v>65</v>
      </c>
      <c r="V121" s="4">
        <v>8</v>
      </c>
      <c r="W121" s="8">
        <f>W120</f>
        <v>37.5</v>
      </c>
      <c r="X121" s="24">
        <v>8</v>
      </c>
      <c r="Y121" s="9"/>
      <c r="Z121" s="9"/>
      <c r="AA121" s="9"/>
    </row>
    <row r="122" spans="1:31" ht="16.5" thickTop="1" thickBot="1" x14ac:dyDescent="0.3">
      <c r="A122" s="9"/>
      <c r="B122" s="9"/>
      <c r="C122" s="9"/>
      <c r="D122" s="9"/>
      <c r="E122" s="11"/>
      <c r="F122" s="11"/>
      <c r="G122" s="14"/>
      <c r="H122" s="11"/>
      <c r="I122" s="15">
        <v>5</v>
      </c>
      <c r="J122" s="11">
        <v>75</v>
      </c>
      <c r="K122" s="12">
        <f>CEILING(H118*J122/100*0.9,2.5)</f>
        <v>72.5</v>
      </c>
      <c r="L122" s="46">
        <v>5</v>
      </c>
      <c r="M122" s="9"/>
      <c r="N122" s="14"/>
      <c r="O122" s="11"/>
      <c r="P122" s="11"/>
      <c r="Q122" s="11"/>
      <c r="R122" s="11"/>
      <c r="S122" s="9"/>
      <c r="T122" s="9"/>
      <c r="U122" s="8">
        <f>U121</f>
        <v>65</v>
      </c>
      <c r="V122" s="4">
        <v>8</v>
      </c>
      <c r="W122" s="8">
        <f>W121</f>
        <v>37.5</v>
      </c>
      <c r="X122" s="25">
        <v>8</v>
      </c>
      <c r="Y122" s="9"/>
      <c r="Z122" s="9"/>
      <c r="AA122" s="9"/>
    </row>
    <row r="123" spans="1:31" ht="16.5" thickTop="1" thickBot="1" x14ac:dyDescent="0.3">
      <c r="A123" s="9"/>
      <c r="B123" s="9"/>
      <c r="C123" s="9"/>
      <c r="D123" s="9"/>
      <c r="E123" s="11"/>
      <c r="F123" s="11"/>
      <c r="G123" s="14"/>
      <c r="H123" s="11"/>
      <c r="I123" s="15">
        <v>5</v>
      </c>
      <c r="J123" s="11">
        <v>85</v>
      </c>
      <c r="K123" s="12">
        <f>CEILING(H118*J123/100*0.9,2.5)</f>
        <v>82.5</v>
      </c>
      <c r="L123" s="46">
        <v>5</v>
      </c>
      <c r="M123" s="9"/>
      <c r="N123" s="14"/>
      <c r="O123" s="11"/>
      <c r="P123" s="11"/>
      <c r="Q123" s="11"/>
      <c r="R123" s="11"/>
      <c r="S123" s="9"/>
      <c r="T123" s="9"/>
      <c r="U123" s="9"/>
      <c r="V123" s="9"/>
      <c r="W123" s="9"/>
      <c r="X123" s="9"/>
      <c r="Y123" s="9"/>
      <c r="Z123" s="9"/>
      <c r="AA123" s="9"/>
      <c r="AC123">
        <f>K123*L123*0.0333+K123</f>
        <v>96.236249999999998</v>
      </c>
      <c r="AE123">
        <f>R121*S121*0.0333+R121</f>
        <v>118.8295</v>
      </c>
    </row>
    <row r="124" spans="1:31" ht="16.5" thickTop="1" thickBot="1" x14ac:dyDescent="0.3">
      <c r="A124" s="9"/>
      <c r="B124" s="9"/>
      <c r="C124">
        <f>IF(H124&gt;3.4,0,H124)+IF(O124&gt;3.4,0,O124)</f>
        <v>4</v>
      </c>
      <c r="D124" t="s">
        <v>16</v>
      </c>
      <c r="E124" t="s">
        <v>3</v>
      </c>
      <c r="F124" s="9"/>
      <c r="G124" s="14" t="s">
        <v>4</v>
      </c>
      <c r="H124" s="11">
        <v>1</v>
      </c>
      <c r="I124" s="11"/>
      <c r="J124" s="11"/>
      <c r="K124" s="11"/>
      <c r="L124" s="9"/>
      <c r="M124" s="9"/>
      <c r="N124" s="14" t="s">
        <v>13</v>
      </c>
      <c r="O124" s="11">
        <v>3</v>
      </c>
      <c r="P124" s="11"/>
      <c r="Q124" s="11"/>
      <c r="R124" s="11"/>
      <c r="S124" s="9"/>
      <c r="T124" s="9"/>
      <c r="U124" s="9"/>
      <c r="V124" s="28" t="s">
        <v>28</v>
      </c>
      <c r="W124" s="9"/>
      <c r="X124" s="27" t="s">
        <v>25</v>
      </c>
      <c r="Y124" s="9"/>
      <c r="Z124" s="27" t="s">
        <v>26</v>
      </c>
      <c r="AA124" s="9"/>
    </row>
    <row r="125" spans="1:31" ht="31.5" thickTop="1" thickBot="1" x14ac:dyDescent="0.3">
      <c r="A125" s="9"/>
      <c r="B125" s="9"/>
      <c r="C125" s="9"/>
      <c r="D125" s="9"/>
      <c r="E125" s="11"/>
      <c r="F125" s="11"/>
      <c r="G125" s="14" t="s">
        <v>33</v>
      </c>
      <c r="H125" s="20">
        <f>H83+IF(L86&lt;3.5,2.5,5)</f>
        <v>65</v>
      </c>
      <c r="I125" s="11" t="s">
        <v>31</v>
      </c>
      <c r="J125" s="11" t="s">
        <v>30</v>
      </c>
      <c r="K125" s="11" t="s">
        <v>34</v>
      </c>
      <c r="L125" s="10" t="s">
        <v>32</v>
      </c>
      <c r="M125" s="10"/>
      <c r="N125" s="14"/>
      <c r="O125" s="20">
        <f>O104</f>
        <v>170</v>
      </c>
      <c r="P125" s="11" t="s">
        <v>31</v>
      </c>
      <c r="Q125" s="11" t="s">
        <v>30</v>
      </c>
      <c r="R125" s="11" t="s">
        <v>34</v>
      </c>
      <c r="S125" s="10" t="s">
        <v>32</v>
      </c>
      <c r="T125" s="10"/>
      <c r="U125" s="26" t="s">
        <v>34</v>
      </c>
      <c r="V125" s="26" t="s">
        <v>48</v>
      </c>
      <c r="W125" s="26" t="s">
        <v>34</v>
      </c>
      <c r="X125" s="26" t="s">
        <v>48</v>
      </c>
      <c r="Y125" s="26" t="s">
        <v>34</v>
      </c>
      <c r="Z125" s="26" t="s">
        <v>48</v>
      </c>
      <c r="AA125" s="9"/>
    </row>
    <row r="126" spans="1:31" ht="16.5" thickTop="1" thickBot="1" x14ac:dyDescent="0.3">
      <c r="A126" s="9"/>
      <c r="B126" s="9"/>
      <c r="C126" s="9"/>
      <c r="D126" s="9"/>
      <c r="E126" s="11"/>
      <c r="F126" s="11"/>
      <c r="G126" s="14"/>
      <c r="H126" s="11"/>
      <c r="I126" s="15">
        <v>5</v>
      </c>
      <c r="J126" s="11">
        <v>65</v>
      </c>
      <c r="K126" s="12">
        <f>CEILING(H125*J126/100*0.9,2.5)</f>
        <v>40</v>
      </c>
      <c r="L126" s="46">
        <v>5</v>
      </c>
      <c r="M126" s="9"/>
      <c r="N126" s="14"/>
      <c r="O126" s="11"/>
      <c r="P126" s="15">
        <v>5</v>
      </c>
      <c r="Q126" s="11">
        <v>75</v>
      </c>
      <c r="R126" s="12">
        <f>CEILING(O125*0.9*Q126/100,5)</f>
        <v>115</v>
      </c>
      <c r="S126">
        <v>5</v>
      </c>
      <c r="T126" s="9"/>
      <c r="U126" s="8">
        <f>IF(V108&gt;11.5,U108+2.5,U108)</f>
        <v>10</v>
      </c>
      <c r="V126" s="4">
        <v>12</v>
      </c>
      <c r="W126" s="8">
        <f>IF(X108&gt;11.5,W108+2.5,W108)</f>
        <v>35</v>
      </c>
      <c r="X126" s="24">
        <v>8</v>
      </c>
      <c r="Y126" s="8">
        <f>IF(Z108&gt;11.5,Y108+2,Y108)</f>
        <v>6</v>
      </c>
      <c r="Z126" s="24">
        <v>8</v>
      </c>
      <c r="AA126" s="9"/>
    </row>
    <row r="127" spans="1:31" ht="16.5" thickTop="1" thickBot="1" x14ac:dyDescent="0.3">
      <c r="A127" s="9"/>
      <c r="B127" s="9"/>
      <c r="C127" s="9"/>
      <c r="D127" s="9"/>
      <c r="E127" s="11"/>
      <c r="F127" s="11"/>
      <c r="G127" s="14"/>
      <c r="H127" s="11"/>
      <c r="I127" s="15">
        <v>5</v>
      </c>
      <c r="J127" s="11">
        <v>65</v>
      </c>
      <c r="K127" s="12">
        <f>CEILING(H125*J127/100*0.9,2.5)</f>
        <v>40</v>
      </c>
      <c r="L127">
        <v>5</v>
      </c>
      <c r="M127" s="9"/>
      <c r="N127" s="14"/>
      <c r="O127" s="11"/>
      <c r="P127" s="15">
        <v>3</v>
      </c>
      <c r="Q127" s="11">
        <v>85</v>
      </c>
      <c r="R127" s="12">
        <f>CEILING(O125*0.9*Q127/100,5)</f>
        <v>135</v>
      </c>
      <c r="S127">
        <v>3</v>
      </c>
      <c r="T127" s="9"/>
      <c r="U127" s="8">
        <f>U126</f>
        <v>10</v>
      </c>
      <c r="V127" s="3">
        <v>12</v>
      </c>
      <c r="W127" s="8">
        <f>W126</f>
        <v>35</v>
      </c>
      <c r="X127" s="24">
        <v>8</v>
      </c>
      <c r="Y127" s="8">
        <f>Y126</f>
        <v>6</v>
      </c>
      <c r="Z127" s="24">
        <v>8</v>
      </c>
      <c r="AA127" s="9"/>
    </row>
    <row r="128" spans="1:31" ht="16.5" thickTop="1" thickBot="1" x14ac:dyDescent="0.3">
      <c r="A128" s="9"/>
      <c r="B128" s="9"/>
      <c r="C128" s="9"/>
      <c r="D128" s="9"/>
      <c r="E128" s="11"/>
      <c r="F128" s="11"/>
      <c r="G128" s="14"/>
      <c r="H128" s="11"/>
      <c r="I128" s="15">
        <v>5</v>
      </c>
      <c r="J128" s="11">
        <v>75</v>
      </c>
      <c r="K128" s="12">
        <f>CEILING(H125*J128/100*0.9,2.5)</f>
        <v>45</v>
      </c>
      <c r="L128">
        <v>5</v>
      </c>
      <c r="M128" s="9"/>
      <c r="N128" s="14"/>
      <c r="O128" s="11" t="s">
        <v>35</v>
      </c>
      <c r="P128" s="15">
        <v>1</v>
      </c>
      <c r="Q128" s="11">
        <v>95</v>
      </c>
      <c r="R128" s="12">
        <f>CEILING(O125*0.9*Q128/100,5)</f>
        <v>150</v>
      </c>
      <c r="S128">
        <v>1</v>
      </c>
      <c r="T128" s="9"/>
      <c r="U128" s="8">
        <f>U127</f>
        <v>10</v>
      </c>
      <c r="V128">
        <v>12</v>
      </c>
      <c r="W128" s="8">
        <f>W127</f>
        <v>35</v>
      </c>
      <c r="X128" s="24">
        <v>8</v>
      </c>
      <c r="Y128" s="8">
        <f>Y127</f>
        <v>6</v>
      </c>
      <c r="Z128" s="24">
        <v>8</v>
      </c>
      <c r="AA128" s="9"/>
    </row>
    <row r="129" spans="1:32" ht="16.5" thickTop="1" thickBot="1" x14ac:dyDescent="0.3">
      <c r="A129" s="9"/>
      <c r="B129" s="9"/>
      <c r="C129" s="9"/>
      <c r="D129" s="9"/>
      <c r="E129" s="11"/>
      <c r="F129" s="11"/>
      <c r="G129" s="14"/>
      <c r="H129" s="11"/>
      <c r="I129" s="15">
        <v>5</v>
      </c>
      <c r="J129" s="11">
        <v>75</v>
      </c>
      <c r="K129" s="12">
        <f>CEILING(H125*J129/100*0.9,2.5)</f>
        <v>45</v>
      </c>
      <c r="L129" s="46">
        <v>5</v>
      </c>
      <c r="M129" s="9"/>
      <c r="N129" s="14"/>
      <c r="O129" s="11"/>
      <c r="P129" s="11"/>
      <c r="Q129" s="11"/>
      <c r="R129" s="11"/>
      <c r="S129" s="9"/>
      <c r="T129" s="9"/>
      <c r="U129" s="8">
        <f>U128</f>
        <v>10</v>
      </c>
      <c r="V129">
        <v>12</v>
      </c>
      <c r="W129" s="8">
        <f>W128</f>
        <v>35</v>
      </c>
      <c r="X129" s="25">
        <v>8</v>
      </c>
      <c r="Y129" s="8">
        <f>Y128</f>
        <v>6</v>
      </c>
      <c r="Z129" s="25">
        <v>8</v>
      </c>
      <c r="AA129" s="9"/>
    </row>
    <row r="130" spans="1:32" ht="16.5" thickTop="1" thickBot="1" x14ac:dyDescent="0.3">
      <c r="A130" s="9"/>
      <c r="B130" s="9"/>
      <c r="C130" s="9"/>
      <c r="D130" s="9"/>
      <c r="E130" s="11"/>
      <c r="F130" s="11"/>
      <c r="G130" s="14"/>
      <c r="H130" s="11"/>
      <c r="I130" s="15">
        <v>5</v>
      </c>
      <c r="J130" s="11">
        <v>85</v>
      </c>
      <c r="K130" s="12">
        <f>CEILING(H125*J130/100*0.9,2.5)</f>
        <v>50</v>
      </c>
      <c r="L130" s="46">
        <v>5</v>
      </c>
      <c r="M130" s="9"/>
      <c r="N130" s="14"/>
      <c r="O130" s="11"/>
      <c r="P130" s="11"/>
      <c r="Q130" s="11"/>
      <c r="R130" s="11"/>
      <c r="S130" s="9"/>
      <c r="T130" s="9"/>
      <c r="U130" s="9"/>
      <c r="V130" s="9"/>
      <c r="W130" s="9"/>
      <c r="X130" s="9"/>
      <c r="Y130" s="9"/>
      <c r="Z130" s="9"/>
      <c r="AA130" s="9"/>
      <c r="AD130">
        <f>K130*L130*0.0333+K130</f>
        <v>58.325000000000003</v>
      </c>
      <c r="AF130">
        <f>R128*S128*0.0333+R128</f>
        <v>154.995</v>
      </c>
    </row>
    <row r="131" spans="1:32" ht="16.5" thickTop="1" thickBot="1" x14ac:dyDescent="0.3">
      <c r="A131" s="9"/>
      <c r="B131" s="9"/>
      <c r="C131">
        <f>IF(H131&gt;3.4,0,H131)+IF(O131&gt;3.4,0,O131)</f>
        <v>2</v>
      </c>
      <c r="D131" t="s">
        <v>17</v>
      </c>
      <c r="E131" t="s">
        <v>2</v>
      </c>
      <c r="F131" s="9"/>
      <c r="G131" s="14" t="s">
        <v>14</v>
      </c>
      <c r="H131" s="11">
        <v>2</v>
      </c>
      <c r="I131" s="11"/>
      <c r="J131" s="11"/>
      <c r="K131" s="11"/>
      <c r="L131" s="9"/>
      <c r="M131" s="9"/>
      <c r="N131" s="14" t="s">
        <v>12</v>
      </c>
      <c r="O131" s="11">
        <v>4</v>
      </c>
      <c r="P131" s="11"/>
      <c r="Q131" s="11"/>
      <c r="R131" s="11"/>
      <c r="S131" s="9"/>
      <c r="T131" s="9"/>
      <c r="U131" s="9"/>
      <c r="V131" s="27" t="s">
        <v>47</v>
      </c>
      <c r="W131" s="9"/>
      <c r="X131" s="17" t="s">
        <v>27</v>
      </c>
      <c r="Y131" s="9"/>
      <c r="Z131" s="9"/>
      <c r="AA131" s="9"/>
    </row>
    <row r="132" spans="1:32" ht="31.5" thickTop="1" thickBot="1" x14ac:dyDescent="0.3">
      <c r="A132" s="9"/>
      <c r="B132" s="9"/>
      <c r="C132" s="9"/>
      <c r="D132" s="9"/>
      <c r="E132" s="11"/>
      <c r="F132" s="11"/>
      <c r="G132" s="14" t="s">
        <v>33</v>
      </c>
      <c r="H132" s="20">
        <f>H118</f>
        <v>105</v>
      </c>
      <c r="I132" s="11" t="s">
        <v>31</v>
      </c>
      <c r="J132" s="11" t="s">
        <v>30</v>
      </c>
      <c r="K132" s="11" t="s">
        <v>34</v>
      </c>
      <c r="L132" s="10" t="s">
        <v>32</v>
      </c>
      <c r="M132" s="10"/>
      <c r="N132" s="14" t="s">
        <v>33</v>
      </c>
      <c r="O132" s="20">
        <f>O118</f>
        <v>130</v>
      </c>
      <c r="P132" s="11" t="s">
        <v>31</v>
      </c>
      <c r="Q132" s="11" t="s">
        <v>30</v>
      </c>
      <c r="R132" s="11" t="s">
        <v>34</v>
      </c>
      <c r="S132" s="10" t="s">
        <v>32</v>
      </c>
      <c r="T132" s="10"/>
      <c r="U132" s="26" t="s">
        <v>34</v>
      </c>
      <c r="V132" s="26" t="s">
        <v>48</v>
      </c>
      <c r="W132" s="26" t="s">
        <v>34</v>
      </c>
      <c r="X132" s="26" t="s">
        <v>48</v>
      </c>
      <c r="Y132" s="9"/>
      <c r="Z132" s="9"/>
      <c r="AA132" s="9"/>
    </row>
    <row r="133" spans="1:32" ht="16.5" thickTop="1" thickBot="1" x14ac:dyDescent="0.3">
      <c r="A133" s="9"/>
      <c r="B133" s="9"/>
      <c r="C133" s="9"/>
      <c r="D133" s="9"/>
      <c r="E133" s="11"/>
      <c r="F133" s="11"/>
      <c r="G133" s="14"/>
      <c r="H133" s="11"/>
      <c r="I133" s="15">
        <v>3</v>
      </c>
      <c r="J133" s="11">
        <v>70</v>
      </c>
      <c r="K133" s="12">
        <f>CEILING(H132*J133/100*0.9,2.5)</f>
        <v>67.5</v>
      </c>
      <c r="L133" s="46">
        <v>3</v>
      </c>
      <c r="M133" s="9"/>
      <c r="N133" s="14"/>
      <c r="O133" s="11"/>
      <c r="P133" s="15">
        <v>5</v>
      </c>
      <c r="Q133" s="11">
        <v>40</v>
      </c>
      <c r="R133" s="12">
        <f>CEILING(O132*Q133/100*0.9,5)</f>
        <v>50</v>
      </c>
      <c r="S133">
        <v>5</v>
      </c>
      <c r="T133" s="9"/>
      <c r="U133" s="8">
        <v>60</v>
      </c>
      <c r="V133">
        <v>10</v>
      </c>
      <c r="W133" s="8">
        <f>IF(X115&gt;11.5,W115+2.5,W115)</f>
        <v>37.5</v>
      </c>
      <c r="X133" s="24">
        <v>10</v>
      </c>
      <c r="Y133" s="9"/>
      <c r="Z133" s="9"/>
      <c r="AA133" s="9"/>
    </row>
    <row r="134" spans="1:32" ht="16.5" thickTop="1" thickBot="1" x14ac:dyDescent="0.3">
      <c r="A134" s="9"/>
      <c r="B134" s="9"/>
      <c r="C134" s="9"/>
      <c r="D134" s="9"/>
      <c r="E134" s="11"/>
      <c r="F134" s="11"/>
      <c r="G134" s="14"/>
      <c r="H134" s="11"/>
      <c r="I134" s="15">
        <v>3</v>
      </c>
      <c r="J134" s="11">
        <v>70</v>
      </c>
      <c r="K134" s="12">
        <f>CEILING(H132*J134/100*0.9,2.5)</f>
        <v>67.5</v>
      </c>
      <c r="L134">
        <v>3</v>
      </c>
      <c r="M134" s="9"/>
      <c r="N134" s="14"/>
      <c r="O134" s="11"/>
      <c r="P134" s="15">
        <v>5</v>
      </c>
      <c r="Q134" s="11">
        <v>40</v>
      </c>
      <c r="R134" s="12">
        <f>CEILING(O132*Q134/100*0.9,5)</f>
        <v>50</v>
      </c>
      <c r="S134">
        <v>5</v>
      </c>
      <c r="T134" s="9"/>
      <c r="U134" s="8">
        <f>U133</f>
        <v>60</v>
      </c>
      <c r="V134">
        <v>10</v>
      </c>
      <c r="W134" s="8">
        <f>W133</f>
        <v>37.5</v>
      </c>
      <c r="X134" s="24">
        <v>10</v>
      </c>
      <c r="Y134" s="9"/>
      <c r="Z134" s="9"/>
      <c r="AA134" s="9"/>
    </row>
    <row r="135" spans="1:32" ht="16.5" thickTop="1" thickBot="1" x14ac:dyDescent="0.3">
      <c r="A135" s="9"/>
      <c r="B135" s="9"/>
      <c r="C135" s="9"/>
      <c r="D135" s="9"/>
      <c r="E135" s="11"/>
      <c r="F135" s="11"/>
      <c r="G135" s="14"/>
      <c r="H135" s="11"/>
      <c r="I135" s="15">
        <v>3</v>
      </c>
      <c r="J135" s="11">
        <v>80</v>
      </c>
      <c r="K135" s="12">
        <f>CEILING(H132*J135/100*0.9,2.5)</f>
        <v>77.5</v>
      </c>
      <c r="L135">
        <v>3</v>
      </c>
      <c r="M135" s="9"/>
      <c r="N135" s="14"/>
      <c r="O135" s="11"/>
      <c r="P135" s="15">
        <v>5</v>
      </c>
      <c r="Q135" s="11">
        <v>50</v>
      </c>
      <c r="R135" s="12">
        <f>CEILING(O132*Q135/100*0.9,5)</f>
        <v>60</v>
      </c>
      <c r="S135">
        <v>5</v>
      </c>
      <c r="T135" s="9"/>
      <c r="U135" s="8">
        <f>U134</f>
        <v>60</v>
      </c>
      <c r="V135">
        <v>10</v>
      </c>
      <c r="W135" s="8">
        <f>W134</f>
        <v>37.5</v>
      </c>
      <c r="X135" s="24">
        <v>10</v>
      </c>
      <c r="Y135" s="9"/>
      <c r="Z135" s="9"/>
      <c r="AA135" s="9"/>
    </row>
    <row r="136" spans="1:32" ht="16.5" thickTop="1" thickBot="1" x14ac:dyDescent="0.3">
      <c r="A136" s="9"/>
      <c r="B136" s="9"/>
      <c r="C136" s="9"/>
      <c r="D136" s="9"/>
      <c r="E136" s="11"/>
      <c r="F136" s="11"/>
      <c r="G136" s="14"/>
      <c r="H136" s="11"/>
      <c r="I136" s="15">
        <v>3</v>
      </c>
      <c r="J136" s="11">
        <v>80</v>
      </c>
      <c r="K136" s="12">
        <f>CEILING(H132*J136/100*0.9,2.5)</f>
        <v>77.5</v>
      </c>
      <c r="L136" s="46">
        <v>3</v>
      </c>
      <c r="M136" s="9"/>
      <c r="N136" s="14"/>
      <c r="O136" s="11"/>
      <c r="P136" s="15">
        <v>5</v>
      </c>
      <c r="Q136" s="11">
        <v>50</v>
      </c>
      <c r="R136" s="12">
        <f>CEILING(O132*Q136/100*0.9,5)</f>
        <v>60</v>
      </c>
      <c r="S136" s="46">
        <v>5</v>
      </c>
      <c r="T136" s="9"/>
      <c r="U136" s="8">
        <f>U135</f>
        <v>60</v>
      </c>
      <c r="V136">
        <v>10</v>
      </c>
      <c r="W136" s="8">
        <f>W135</f>
        <v>37.5</v>
      </c>
      <c r="X136" s="25">
        <v>10</v>
      </c>
      <c r="Y136" s="9"/>
      <c r="Z136" s="9"/>
      <c r="AA136" s="9"/>
    </row>
    <row r="137" spans="1:32" ht="16.5" thickTop="1" thickBot="1" x14ac:dyDescent="0.3">
      <c r="A137" s="9"/>
      <c r="B137" s="9"/>
      <c r="C137" s="9"/>
      <c r="D137" s="9"/>
      <c r="E137" s="11"/>
      <c r="F137" s="11"/>
      <c r="G137" s="14"/>
      <c r="H137" s="11"/>
      <c r="I137" s="15">
        <v>3</v>
      </c>
      <c r="J137" s="11">
        <v>90</v>
      </c>
      <c r="K137" s="12">
        <f>CEILING(H132*J137/100*0.9,2.5)</f>
        <v>87.5</v>
      </c>
      <c r="L137" s="46">
        <v>3</v>
      </c>
      <c r="M137" s="9"/>
      <c r="N137" s="14"/>
      <c r="O137" s="11"/>
      <c r="P137" s="15">
        <v>5</v>
      </c>
      <c r="Q137" s="11">
        <v>60</v>
      </c>
      <c r="R137" s="12">
        <f>CEILING(O132*Q137/100*0.9,5)</f>
        <v>75</v>
      </c>
      <c r="S137" s="46">
        <v>5</v>
      </c>
      <c r="T137" s="9"/>
      <c r="U137" s="9"/>
      <c r="V137" s="9"/>
      <c r="W137" s="9"/>
      <c r="X137" s="9"/>
      <c r="Y137" s="9"/>
      <c r="Z137" s="9"/>
      <c r="AA137" s="9"/>
      <c r="AC137">
        <f>K137*L137*0.0333+K137</f>
        <v>96.241250000000008</v>
      </c>
      <c r="AE137">
        <f>R137*S137*0.0333+R137</f>
        <v>87.487499999999997</v>
      </c>
    </row>
    <row r="138" spans="1:32" ht="16.5" thickTop="1" thickBot="1" x14ac:dyDescent="0.3">
      <c r="A138" s="9"/>
      <c r="B138" s="1" t="s">
        <v>20</v>
      </c>
      <c r="C138">
        <f>IF(H138&gt;3.4,0,H138)+IF(O138&gt;3.4,0,O138)</f>
        <v>4</v>
      </c>
      <c r="D138" t="s">
        <v>15</v>
      </c>
      <c r="E138" t="s">
        <v>2</v>
      </c>
      <c r="F138" s="9"/>
      <c r="G138" s="14" t="s">
        <v>14</v>
      </c>
      <c r="H138" s="11">
        <v>3</v>
      </c>
      <c r="I138" s="11"/>
      <c r="J138" s="11"/>
      <c r="K138" s="11"/>
      <c r="L138" s="9"/>
      <c r="M138" s="9"/>
      <c r="N138" s="14" t="s">
        <v>12</v>
      </c>
      <c r="O138" s="11">
        <v>1</v>
      </c>
      <c r="P138" s="11"/>
      <c r="Q138" s="11"/>
      <c r="R138" s="11"/>
      <c r="S138" s="9"/>
      <c r="T138" s="9"/>
      <c r="U138" s="30"/>
      <c r="V138" s="29" t="s">
        <v>49</v>
      </c>
      <c r="W138" s="9"/>
      <c r="X138" s="31" t="s">
        <v>27</v>
      </c>
      <c r="Y138" s="9"/>
      <c r="Z138" s="9"/>
      <c r="AA138" s="9"/>
    </row>
    <row r="139" spans="1:32" ht="31.5" thickTop="1" thickBot="1" x14ac:dyDescent="0.3">
      <c r="A139" s="9"/>
      <c r="B139" s="9"/>
      <c r="C139" s="9"/>
      <c r="D139" s="9"/>
      <c r="E139" s="11"/>
      <c r="F139" s="11"/>
      <c r="G139" s="14"/>
      <c r="H139" s="20">
        <f>H132</f>
        <v>105</v>
      </c>
      <c r="I139" s="11" t="s">
        <v>31</v>
      </c>
      <c r="J139" s="11" t="s">
        <v>30</v>
      </c>
      <c r="K139" s="11" t="s">
        <v>34</v>
      </c>
      <c r="L139" s="10" t="s">
        <v>32</v>
      </c>
      <c r="M139" s="10"/>
      <c r="N139" s="14" t="s">
        <v>33</v>
      </c>
      <c r="O139" s="20">
        <f>O118+IF(S121&lt;3.5,2.5,5)</f>
        <v>132.5</v>
      </c>
      <c r="P139" s="11" t="s">
        <v>31</v>
      </c>
      <c r="Q139" s="11" t="s">
        <v>30</v>
      </c>
      <c r="R139" s="11" t="s">
        <v>34</v>
      </c>
      <c r="S139" s="10" t="s">
        <v>32</v>
      </c>
      <c r="T139" s="10"/>
      <c r="U139" s="26" t="s">
        <v>34</v>
      </c>
      <c r="V139" s="26" t="s">
        <v>48</v>
      </c>
      <c r="W139" s="26" t="s">
        <v>34</v>
      </c>
      <c r="X139" s="26" t="s">
        <v>48</v>
      </c>
      <c r="Y139" s="9"/>
      <c r="Z139" s="9"/>
      <c r="AA139" s="9"/>
    </row>
    <row r="140" spans="1:32" ht="16.5" thickTop="1" thickBot="1" x14ac:dyDescent="0.3">
      <c r="A140" s="9"/>
      <c r="B140" s="9"/>
      <c r="C140" s="9"/>
      <c r="D140" s="9"/>
      <c r="E140" s="11"/>
      <c r="F140" s="11"/>
      <c r="G140" s="14"/>
      <c r="H140" s="11"/>
      <c r="I140" s="15">
        <v>5</v>
      </c>
      <c r="J140" s="11">
        <v>75</v>
      </c>
      <c r="K140" s="12">
        <f>CEILING(H139*0.9*J140/100,2.5)</f>
        <v>72.5</v>
      </c>
      <c r="L140" s="46">
        <v>5</v>
      </c>
      <c r="M140" s="9"/>
      <c r="N140" s="14"/>
      <c r="O140" s="11"/>
      <c r="P140" s="15">
        <v>5</v>
      </c>
      <c r="Q140" s="11">
        <v>65</v>
      </c>
      <c r="R140" s="12">
        <f>CEILING(O139*Q140/100*0.9,5)</f>
        <v>80</v>
      </c>
      <c r="S140" s="46">
        <v>5</v>
      </c>
      <c r="T140" s="9"/>
      <c r="U140" s="8">
        <f>IF(V122&gt;11.5,U122+5,U122)</f>
        <v>65</v>
      </c>
      <c r="V140" s="4">
        <v>12</v>
      </c>
      <c r="W140" s="8">
        <f>IF(X136&gt;11.5,W136+2.5,W136)</f>
        <v>37.5</v>
      </c>
      <c r="X140" s="24">
        <v>12</v>
      </c>
      <c r="Y140" s="9"/>
      <c r="Z140" s="9"/>
      <c r="AA140" s="9"/>
    </row>
    <row r="141" spans="1:32" ht="16.5" thickTop="1" thickBot="1" x14ac:dyDescent="0.3">
      <c r="A141" s="9"/>
      <c r="B141" s="9"/>
      <c r="C141" s="9"/>
      <c r="D141" s="9"/>
      <c r="E141" s="11"/>
      <c r="F141" s="11"/>
      <c r="G141" s="14"/>
      <c r="H141" s="11"/>
      <c r="I141" s="15">
        <v>3</v>
      </c>
      <c r="J141" s="11">
        <v>85</v>
      </c>
      <c r="K141" s="12">
        <f>CEILING(H139*0.9*J141/100,2.5)</f>
        <v>82.5</v>
      </c>
      <c r="L141">
        <v>3</v>
      </c>
      <c r="M141" s="9"/>
      <c r="N141" s="14"/>
      <c r="O141" s="11"/>
      <c r="P141" s="15">
        <v>5</v>
      </c>
      <c r="Q141" s="11">
        <v>65</v>
      </c>
      <c r="R141" s="12">
        <f>CEILING(O139*Q141/100*0.9,5)</f>
        <v>80</v>
      </c>
      <c r="S141">
        <v>5</v>
      </c>
      <c r="T141" s="9"/>
      <c r="U141" s="8">
        <f>U140</f>
        <v>65</v>
      </c>
      <c r="V141" s="4">
        <v>12</v>
      </c>
      <c r="W141" s="8">
        <f>W140</f>
        <v>37.5</v>
      </c>
      <c r="X141" s="24">
        <v>12</v>
      </c>
      <c r="Y141" s="9"/>
      <c r="Z141" s="9"/>
      <c r="AA141" s="9"/>
    </row>
    <row r="142" spans="1:32" ht="16.5" thickTop="1" thickBot="1" x14ac:dyDescent="0.3">
      <c r="A142" s="9"/>
      <c r="B142" s="9"/>
      <c r="C142" s="9"/>
      <c r="D142" s="9"/>
      <c r="E142" s="11"/>
      <c r="F142" s="11"/>
      <c r="G142" s="14"/>
      <c r="H142" s="11" t="s">
        <v>35</v>
      </c>
      <c r="I142" s="15">
        <v>1</v>
      </c>
      <c r="J142" s="11">
        <v>95</v>
      </c>
      <c r="K142" s="12">
        <f>CEILING(H139*0.9*J142/100,2.5)</f>
        <v>90</v>
      </c>
      <c r="L142">
        <v>2</v>
      </c>
      <c r="M142" s="9"/>
      <c r="N142" s="14"/>
      <c r="O142" s="11"/>
      <c r="P142" s="15">
        <v>5</v>
      </c>
      <c r="Q142" s="11">
        <v>75</v>
      </c>
      <c r="R142" s="12">
        <f>CEILING(O139*Q142/100*0.9,5)</f>
        <v>90</v>
      </c>
      <c r="S142">
        <v>5</v>
      </c>
      <c r="T142" s="9"/>
      <c r="U142" s="8">
        <f>U141</f>
        <v>65</v>
      </c>
      <c r="V142" s="4">
        <v>8</v>
      </c>
      <c r="W142" s="8">
        <f>W141</f>
        <v>37.5</v>
      </c>
      <c r="X142" s="24">
        <v>12</v>
      </c>
      <c r="Y142" s="9"/>
      <c r="Z142" s="9"/>
      <c r="AA142" s="9"/>
      <c r="AC142">
        <f>K142*L142*0.0333+K142</f>
        <v>95.994</v>
      </c>
    </row>
    <row r="143" spans="1:32" ht="16.5" thickTop="1" thickBot="1" x14ac:dyDescent="0.3">
      <c r="A143" s="9"/>
      <c r="B143" s="9"/>
      <c r="C143" s="9"/>
      <c r="D143" s="9"/>
      <c r="E143" s="11"/>
      <c r="F143" s="11"/>
      <c r="G143" s="14"/>
      <c r="H143" s="11"/>
      <c r="I143" s="11"/>
      <c r="J143" s="11"/>
      <c r="K143" s="11"/>
      <c r="L143" s="9"/>
      <c r="M143" s="9"/>
      <c r="N143" s="14"/>
      <c r="O143" s="11"/>
      <c r="P143" s="15">
        <v>5</v>
      </c>
      <c r="Q143" s="11">
        <v>75</v>
      </c>
      <c r="R143" s="12">
        <f>CEILING(O139*Q143/100*0.9,5)</f>
        <v>90</v>
      </c>
      <c r="S143">
        <v>5</v>
      </c>
      <c r="T143" s="9"/>
      <c r="U143" s="8">
        <f>U142</f>
        <v>65</v>
      </c>
      <c r="V143" s="4">
        <v>10</v>
      </c>
      <c r="W143" s="8">
        <f>W142</f>
        <v>37.5</v>
      </c>
      <c r="X143" s="25">
        <v>12</v>
      </c>
      <c r="Y143" s="9"/>
      <c r="Z143" s="9"/>
      <c r="AA143" s="9"/>
    </row>
    <row r="144" spans="1:32" ht="16.5" thickTop="1" thickBot="1" x14ac:dyDescent="0.3">
      <c r="A144" s="9"/>
      <c r="B144" s="9"/>
      <c r="C144" s="9"/>
      <c r="D144" s="9"/>
      <c r="E144" s="11"/>
      <c r="F144" s="11"/>
      <c r="G144" s="14"/>
      <c r="H144" s="11"/>
      <c r="I144" s="11"/>
      <c r="J144" s="11"/>
      <c r="K144" s="11"/>
      <c r="L144" s="9"/>
      <c r="M144" s="9"/>
      <c r="N144" s="14"/>
      <c r="O144" s="11"/>
      <c r="P144" s="16">
        <v>5</v>
      </c>
      <c r="Q144" s="11">
        <v>85</v>
      </c>
      <c r="R144" s="12">
        <f>CEILING(O139*Q144/100*0.9,5)</f>
        <v>105</v>
      </c>
      <c r="S144">
        <v>5</v>
      </c>
      <c r="T144" s="9"/>
      <c r="U144" s="9"/>
      <c r="V144" s="9"/>
      <c r="W144" s="9"/>
      <c r="X144" s="9"/>
      <c r="Y144" s="9"/>
      <c r="Z144" s="9"/>
      <c r="AA144" s="9"/>
      <c r="AE144">
        <f>R144*S144*0.0333+R144</f>
        <v>122.4825</v>
      </c>
    </row>
    <row r="145" spans="1:32" ht="16.5" thickTop="1" thickBot="1" x14ac:dyDescent="0.3">
      <c r="A145" s="9"/>
      <c r="B145" s="9"/>
      <c r="C145">
        <f>IF(H145&gt;3.4,0,H145)+IF(O145&gt;3.4,0,O145)</f>
        <v>2</v>
      </c>
      <c r="D145" t="s">
        <v>16</v>
      </c>
      <c r="E145" t="s">
        <v>3</v>
      </c>
      <c r="F145" s="9"/>
      <c r="G145" s="14" t="s">
        <v>4</v>
      </c>
      <c r="H145" s="11">
        <v>2</v>
      </c>
      <c r="I145" s="11"/>
      <c r="J145" s="11"/>
      <c r="K145" s="11"/>
      <c r="L145" s="9"/>
      <c r="M145" s="9"/>
      <c r="N145" s="14" t="s">
        <v>13</v>
      </c>
      <c r="O145" s="11">
        <v>4</v>
      </c>
      <c r="P145" s="11"/>
      <c r="Q145" s="11"/>
      <c r="R145" s="11"/>
      <c r="S145" s="9"/>
      <c r="T145" s="9"/>
      <c r="U145" s="9"/>
      <c r="V145" s="28" t="s">
        <v>28</v>
      </c>
      <c r="W145" s="9"/>
      <c r="X145" s="27" t="s">
        <v>25</v>
      </c>
      <c r="Y145" s="9"/>
      <c r="Z145" s="27" t="s">
        <v>26</v>
      </c>
      <c r="AA145" s="9"/>
    </row>
    <row r="146" spans="1:32" ht="31.5" thickTop="1" thickBot="1" x14ac:dyDescent="0.3">
      <c r="A146" s="9"/>
      <c r="B146" s="9"/>
      <c r="C146" s="9"/>
      <c r="D146" s="9"/>
      <c r="E146" s="11"/>
      <c r="F146" s="11"/>
      <c r="G146" s="14" t="s">
        <v>33</v>
      </c>
      <c r="H146" s="20">
        <f>H125</f>
        <v>65</v>
      </c>
      <c r="I146" s="11" t="s">
        <v>31</v>
      </c>
      <c r="J146" s="11" t="s">
        <v>30</v>
      </c>
      <c r="K146" s="11" t="s">
        <v>34</v>
      </c>
      <c r="L146" s="10" t="s">
        <v>32</v>
      </c>
      <c r="M146" s="10"/>
      <c r="N146" s="14" t="s">
        <v>33</v>
      </c>
      <c r="O146" s="20">
        <f>O125</f>
        <v>170</v>
      </c>
      <c r="P146" s="11" t="s">
        <v>31</v>
      </c>
      <c r="Q146" s="11" t="s">
        <v>30</v>
      </c>
      <c r="R146" s="11" t="s">
        <v>34</v>
      </c>
      <c r="S146" s="10" t="s">
        <v>32</v>
      </c>
      <c r="T146" s="10"/>
      <c r="U146" s="26" t="s">
        <v>34</v>
      </c>
      <c r="V146" s="26" t="s">
        <v>48</v>
      </c>
      <c r="W146" s="26" t="s">
        <v>34</v>
      </c>
      <c r="X146" s="26" t="s">
        <v>48</v>
      </c>
      <c r="Y146" s="26" t="s">
        <v>34</v>
      </c>
      <c r="Z146" s="26" t="s">
        <v>48</v>
      </c>
      <c r="AA146" s="9"/>
    </row>
    <row r="147" spans="1:32" ht="16.5" thickTop="1" thickBot="1" x14ac:dyDescent="0.3">
      <c r="A147" s="9"/>
      <c r="B147" s="9"/>
      <c r="C147" s="9"/>
      <c r="D147" s="9"/>
      <c r="E147" s="11"/>
      <c r="F147" s="11"/>
      <c r="G147" s="14"/>
      <c r="H147" s="11"/>
      <c r="I147" s="15">
        <v>3</v>
      </c>
      <c r="J147" s="11">
        <v>70</v>
      </c>
      <c r="K147" s="12">
        <f>CEILING(H146*J147/100*0.9,2.5)</f>
        <v>42.5</v>
      </c>
      <c r="L147">
        <v>3</v>
      </c>
      <c r="M147" s="9"/>
      <c r="N147" s="14"/>
      <c r="O147" s="11"/>
      <c r="P147" s="15">
        <v>5</v>
      </c>
      <c r="Q147" s="11">
        <v>40</v>
      </c>
      <c r="R147" s="12">
        <f>CEILING(O146*Q147/100*0.9,5)</f>
        <v>65</v>
      </c>
      <c r="S147">
        <v>5</v>
      </c>
      <c r="T147" s="9"/>
      <c r="U147" s="8">
        <v>15</v>
      </c>
      <c r="V147" s="4">
        <v>10</v>
      </c>
      <c r="W147" s="8">
        <f>IF(X129&gt;11.5,W129+2.5,W129)</f>
        <v>35</v>
      </c>
      <c r="X147" s="24">
        <v>8</v>
      </c>
      <c r="Y147" s="8">
        <f>IF(Z129&gt;11.5,Y129+2,Y129)</f>
        <v>6</v>
      </c>
      <c r="Z147" s="24">
        <v>12</v>
      </c>
      <c r="AA147" s="9"/>
    </row>
    <row r="148" spans="1:32" ht="16.5" thickTop="1" thickBot="1" x14ac:dyDescent="0.3">
      <c r="A148" s="9"/>
      <c r="B148" s="9"/>
      <c r="C148" s="9"/>
      <c r="D148" s="9"/>
      <c r="E148" s="11"/>
      <c r="F148" s="11"/>
      <c r="G148" s="14"/>
      <c r="H148" s="11"/>
      <c r="I148" s="15">
        <v>3</v>
      </c>
      <c r="J148" s="11">
        <v>70</v>
      </c>
      <c r="K148" s="12">
        <f>CEILING(H146*J148/100*0.9,2.5)</f>
        <v>42.5</v>
      </c>
      <c r="L148">
        <v>3</v>
      </c>
      <c r="M148" s="9"/>
      <c r="N148" s="14"/>
      <c r="O148" s="11"/>
      <c r="P148" s="15">
        <v>5</v>
      </c>
      <c r="Q148" s="11">
        <v>40</v>
      </c>
      <c r="R148" s="12">
        <f>CEILING(O146*Q148/100*0.9,5)</f>
        <v>65</v>
      </c>
      <c r="S148">
        <v>5</v>
      </c>
      <c r="T148" s="9"/>
      <c r="U148" s="8">
        <f>U147</f>
        <v>15</v>
      </c>
      <c r="V148" s="3">
        <v>10</v>
      </c>
      <c r="W148" s="8">
        <f>W147</f>
        <v>35</v>
      </c>
      <c r="X148" s="24">
        <v>8</v>
      </c>
      <c r="Y148" s="8">
        <f>Y147</f>
        <v>6</v>
      </c>
      <c r="Z148" s="24">
        <v>12</v>
      </c>
      <c r="AA148" s="9"/>
    </row>
    <row r="149" spans="1:32" ht="16.5" thickTop="1" thickBot="1" x14ac:dyDescent="0.3">
      <c r="A149" s="9"/>
      <c r="B149" s="9"/>
      <c r="C149" s="9"/>
      <c r="D149" s="9"/>
      <c r="E149" s="11"/>
      <c r="F149" s="11"/>
      <c r="G149" s="14"/>
      <c r="H149" s="11"/>
      <c r="I149" s="15">
        <v>3</v>
      </c>
      <c r="J149" s="11">
        <v>80</v>
      </c>
      <c r="K149" s="12">
        <f>CEILING(H146*J149/100*0.9,2.5)</f>
        <v>47.5</v>
      </c>
      <c r="L149">
        <v>3</v>
      </c>
      <c r="M149" s="9"/>
      <c r="N149" s="14"/>
      <c r="O149" s="11"/>
      <c r="P149" s="15">
        <v>5</v>
      </c>
      <c r="Q149" s="11">
        <v>50</v>
      </c>
      <c r="R149" s="12">
        <f>CEILING(O146*Q149/100*0.9,5)</f>
        <v>80</v>
      </c>
      <c r="S149">
        <v>5</v>
      </c>
      <c r="T149" s="9"/>
      <c r="U149" s="8">
        <f>U148</f>
        <v>15</v>
      </c>
      <c r="V149">
        <v>10</v>
      </c>
      <c r="W149" s="8">
        <f>W148</f>
        <v>35</v>
      </c>
      <c r="X149" s="24">
        <v>8</v>
      </c>
      <c r="Y149" s="8">
        <f>Y148</f>
        <v>6</v>
      </c>
      <c r="Z149" s="24">
        <v>12</v>
      </c>
      <c r="AA149" s="9"/>
    </row>
    <row r="150" spans="1:32" ht="16.5" thickTop="1" thickBot="1" x14ac:dyDescent="0.3">
      <c r="A150" s="9"/>
      <c r="B150" s="9"/>
      <c r="C150" s="9"/>
      <c r="D150" s="9"/>
      <c r="E150" s="11"/>
      <c r="F150" s="11"/>
      <c r="G150" s="14"/>
      <c r="H150" s="11"/>
      <c r="I150" s="15">
        <v>3</v>
      </c>
      <c r="J150" s="11">
        <v>80</v>
      </c>
      <c r="K150" s="12">
        <f>CEILING(H146*J150/100*0.9,2.5)</f>
        <v>47.5</v>
      </c>
      <c r="L150" s="46">
        <v>3</v>
      </c>
      <c r="M150" s="9"/>
      <c r="N150" s="14"/>
      <c r="O150" s="11"/>
      <c r="P150" s="15">
        <v>5</v>
      </c>
      <c r="Q150" s="11">
        <v>50</v>
      </c>
      <c r="R150" s="12">
        <f>CEILING(O146*Q150/100*0.9,5)</f>
        <v>80</v>
      </c>
      <c r="S150" s="46">
        <v>5</v>
      </c>
      <c r="T150" s="9"/>
      <c r="U150" s="8">
        <f>U149</f>
        <v>15</v>
      </c>
      <c r="V150">
        <v>10</v>
      </c>
      <c r="W150" s="8">
        <f>W149</f>
        <v>35</v>
      </c>
      <c r="X150" s="25">
        <v>8</v>
      </c>
      <c r="Y150" s="8">
        <f>Y149</f>
        <v>6</v>
      </c>
      <c r="Z150" s="25">
        <v>12</v>
      </c>
      <c r="AA150" s="9"/>
    </row>
    <row r="151" spans="1:32" ht="16.5" thickTop="1" thickBot="1" x14ac:dyDescent="0.3">
      <c r="A151" s="9"/>
      <c r="B151" s="9"/>
      <c r="C151" s="9"/>
      <c r="D151" s="9"/>
      <c r="E151" s="11"/>
      <c r="F151" s="11"/>
      <c r="G151" s="14"/>
      <c r="H151" s="11"/>
      <c r="I151" s="15">
        <v>3</v>
      </c>
      <c r="J151" s="11">
        <v>90</v>
      </c>
      <c r="K151" s="12">
        <f>CEILING(H146*J151/100*0.9,2.5)</f>
        <v>55</v>
      </c>
      <c r="L151" s="46">
        <v>3</v>
      </c>
      <c r="M151" s="9"/>
      <c r="N151" s="14"/>
      <c r="O151" s="11"/>
      <c r="P151" s="15">
        <v>5</v>
      </c>
      <c r="Q151" s="11">
        <v>60</v>
      </c>
      <c r="R151" s="12">
        <f>CEILING(O146*Q151/100*0.9,5)</f>
        <v>95</v>
      </c>
      <c r="S151" s="46">
        <v>5</v>
      </c>
      <c r="T151" s="9"/>
      <c r="U151" s="9"/>
      <c r="V151" s="9"/>
      <c r="W151" s="9"/>
      <c r="X151" s="9"/>
      <c r="Y151" s="9"/>
      <c r="Z151" s="9"/>
      <c r="AA151" s="9"/>
      <c r="AD151">
        <f>K151*L151*0.0333+K151</f>
        <v>60.494500000000002</v>
      </c>
      <c r="AF151">
        <f>R151*S151*0.0333+R151</f>
        <v>110.8175</v>
      </c>
    </row>
    <row r="152" spans="1:32" ht="16.5" thickTop="1" thickBot="1" x14ac:dyDescent="0.3">
      <c r="A152" s="9"/>
      <c r="B152" s="9"/>
      <c r="C152">
        <f>IF(H152&gt;3.4,0,H152)+IF(O152&gt;3.4,0,O152)</f>
        <v>2</v>
      </c>
      <c r="D152" t="s">
        <v>17</v>
      </c>
      <c r="E152" t="s">
        <v>2</v>
      </c>
      <c r="F152" s="9"/>
      <c r="G152" s="14" t="s">
        <v>14</v>
      </c>
      <c r="H152" s="11">
        <v>4</v>
      </c>
      <c r="I152" s="11"/>
      <c r="J152" s="11"/>
      <c r="K152" s="11"/>
      <c r="L152" s="9"/>
      <c r="M152" s="9"/>
      <c r="N152" s="14" t="s">
        <v>12</v>
      </c>
      <c r="O152" s="11">
        <v>2</v>
      </c>
      <c r="P152" s="11"/>
      <c r="Q152" s="11"/>
      <c r="R152" s="11"/>
      <c r="S152" s="9"/>
      <c r="T152" s="9"/>
      <c r="U152" s="9"/>
      <c r="V152" s="27" t="s">
        <v>47</v>
      </c>
      <c r="W152" s="9"/>
      <c r="X152" s="17" t="s">
        <v>27</v>
      </c>
      <c r="Y152" s="9"/>
      <c r="Z152" s="9"/>
      <c r="AA152" s="9"/>
    </row>
    <row r="153" spans="1:32" ht="31.5" thickTop="1" thickBot="1" x14ac:dyDescent="0.3">
      <c r="A153" s="9"/>
      <c r="B153" s="9"/>
      <c r="C153" s="9"/>
      <c r="D153" s="9"/>
      <c r="E153" s="11"/>
      <c r="F153" s="11"/>
      <c r="G153" s="14" t="s">
        <v>33</v>
      </c>
      <c r="H153" s="20">
        <f>H139</f>
        <v>105</v>
      </c>
      <c r="I153" s="11" t="s">
        <v>31</v>
      </c>
      <c r="J153" s="11" t="s">
        <v>30</v>
      </c>
      <c r="K153" s="11" t="s">
        <v>34</v>
      </c>
      <c r="L153" s="10" t="s">
        <v>32</v>
      </c>
      <c r="M153" s="10"/>
      <c r="N153" s="14" t="s">
        <v>33</v>
      </c>
      <c r="O153" s="20">
        <f>O139</f>
        <v>132.5</v>
      </c>
      <c r="P153" s="11" t="s">
        <v>31</v>
      </c>
      <c r="Q153" s="11" t="s">
        <v>30</v>
      </c>
      <c r="R153" s="11" t="s">
        <v>34</v>
      </c>
      <c r="S153" s="10" t="s">
        <v>32</v>
      </c>
      <c r="T153" s="10"/>
      <c r="U153" s="26" t="s">
        <v>34</v>
      </c>
      <c r="V153" s="26" t="s">
        <v>48</v>
      </c>
      <c r="W153" s="26" t="s">
        <v>34</v>
      </c>
      <c r="X153" s="26" t="s">
        <v>48</v>
      </c>
      <c r="Y153" s="9"/>
      <c r="Z153" s="9"/>
      <c r="AA153" s="9"/>
    </row>
    <row r="154" spans="1:32" ht="16.5" thickTop="1" thickBot="1" x14ac:dyDescent="0.3">
      <c r="A154" s="9"/>
      <c r="B154" s="9"/>
      <c r="C154" s="9"/>
      <c r="D154" s="9"/>
      <c r="E154" s="11"/>
      <c r="F154" s="11"/>
      <c r="G154" s="14"/>
      <c r="H154" s="11"/>
      <c r="I154" s="15">
        <v>5</v>
      </c>
      <c r="J154" s="11">
        <v>40</v>
      </c>
      <c r="K154" s="12">
        <f>CEILING(H153*J154/100*0.9,2.5)</f>
        <v>40</v>
      </c>
      <c r="L154" s="46">
        <v>5</v>
      </c>
      <c r="M154" s="9"/>
      <c r="N154" s="14"/>
      <c r="O154" s="11"/>
      <c r="P154" s="15">
        <v>3</v>
      </c>
      <c r="Q154" s="11">
        <v>70</v>
      </c>
      <c r="R154" s="12">
        <f>CEILING(O153*Q154/100*0.9,5)</f>
        <v>85</v>
      </c>
      <c r="S154" s="46">
        <v>3</v>
      </c>
      <c r="T154" s="9"/>
      <c r="U154" s="8">
        <f>IF(V136&gt;11.5,U136+2.5,U136)</f>
        <v>60</v>
      </c>
      <c r="V154">
        <v>8</v>
      </c>
      <c r="W154" s="8">
        <f>IF(X136&gt;11.5,W136+2.5,W136)</f>
        <v>37.5</v>
      </c>
      <c r="X154" s="24">
        <v>12</v>
      </c>
      <c r="Y154" s="9"/>
      <c r="Z154" s="9"/>
      <c r="AA154" s="9"/>
    </row>
    <row r="155" spans="1:32" ht="16.5" thickTop="1" thickBot="1" x14ac:dyDescent="0.3">
      <c r="A155" s="9"/>
      <c r="B155" s="9"/>
      <c r="C155" s="9"/>
      <c r="D155" s="9"/>
      <c r="E155" s="11"/>
      <c r="F155" s="11"/>
      <c r="G155" s="14"/>
      <c r="H155" s="11"/>
      <c r="I155" s="15">
        <v>5</v>
      </c>
      <c r="J155" s="11">
        <v>40</v>
      </c>
      <c r="K155" s="12">
        <f>CEILING(H153*J155/100*0.9,2.5)</f>
        <v>40</v>
      </c>
      <c r="L155">
        <v>5</v>
      </c>
      <c r="M155" s="9"/>
      <c r="N155" s="14"/>
      <c r="O155" s="11"/>
      <c r="P155" s="15">
        <v>3</v>
      </c>
      <c r="Q155" s="11">
        <v>70</v>
      </c>
      <c r="R155" s="12">
        <f>CEILING(O153*Q155/100*0.9,5)</f>
        <v>85</v>
      </c>
      <c r="S155">
        <v>3</v>
      </c>
      <c r="T155" s="9"/>
      <c r="U155" s="8">
        <f>U154</f>
        <v>60</v>
      </c>
      <c r="V155">
        <v>8</v>
      </c>
      <c r="W155" s="8">
        <f>W154</f>
        <v>37.5</v>
      </c>
      <c r="X155" s="24">
        <v>12</v>
      </c>
      <c r="Y155" s="9"/>
      <c r="Z155" s="9"/>
      <c r="AA155" s="9"/>
    </row>
    <row r="156" spans="1:32" ht="16.5" thickTop="1" thickBot="1" x14ac:dyDescent="0.3">
      <c r="A156" s="9"/>
      <c r="B156" s="9"/>
      <c r="C156" s="9"/>
      <c r="D156" s="9"/>
      <c r="E156" s="11"/>
      <c r="F156" s="11"/>
      <c r="G156" s="14"/>
      <c r="H156" s="11"/>
      <c r="I156" s="15">
        <v>5</v>
      </c>
      <c r="J156" s="11">
        <v>50</v>
      </c>
      <c r="K156" s="12">
        <f>CEILING(H153*J156/100*0.9,2.5)</f>
        <v>47.5</v>
      </c>
      <c r="L156">
        <v>5</v>
      </c>
      <c r="M156" s="9"/>
      <c r="N156" s="14"/>
      <c r="O156" s="11"/>
      <c r="P156" s="15">
        <v>3</v>
      </c>
      <c r="Q156" s="11">
        <v>80</v>
      </c>
      <c r="R156" s="12">
        <f>CEILING(O153*Q156/100*0.9,5)</f>
        <v>100</v>
      </c>
      <c r="S156">
        <v>3</v>
      </c>
      <c r="T156" s="9"/>
      <c r="U156" s="8">
        <f>U155</f>
        <v>60</v>
      </c>
      <c r="V156">
        <v>8</v>
      </c>
      <c r="W156" s="8">
        <f>W155</f>
        <v>37.5</v>
      </c>
      <c r="X156" s="24">
        <v>12</v>
      </c>
      <c r="Y156" s="9"/>
      <c r="Z156" s="9"/>
      <c r="AA156" s="9"/>
    </row>
    <row r="157" spans="1:32" ht="16.5" thickTop="1" thickBot="1" x14ac:dyDescent="0.3">
      <c r="A157" s="9"/>
      <c r="B157" s="9"/>
      <c r="C157" s="9"/>
      <c r="D157" s="9"/>
      <c r="E157" s="11"/>
      <c r="F157" s="11"/>
      <c r="G157" s="14"/>
      <c r="H157" s="11"/>
      <c r="I157" s="15">
        <v>5</v>
      </c>
      <c r="J157" s="11">
        <v>50</v>
      </c>
      <c r="K157" s="12">
        <f>CEILING(H153*J157/100*0.9,2.5)</f>
        <v>47.5</v>
      </c>
      <c r="L157">
        <v>5</v>
      </c>
      <c r="M157" s="9"/>
      <c r="N157" s="14"/>
      <c r="O157" s="11"/>
      <c r="P157" s="15">
        <v>3</v>
      </c>
      <c r="Q157" s="11">
        <v>80</v>
      </c>
      <c r="R157" s="12">
        <f>CEILING(O153*Q157/100*0.9,5)</f>
        <v>100</v>
      </c>
      <c r="S157" s="46">
        <v>3</v>
      </c>
      <c r="T157" s="9"/>
      <c r="U157" s="8">
        <f>U156</f>
        <v>60</v>
      </c>
      <c r="V157">
        <v>8</v>
      </c>
      <c r="W157" s="8">
        <f>W156</f>
        <v>37.5</v>
      </c>
      <c r="X157" s="25">
        <v>12</v>
      </c>
      <c r="Y157" s="9"/>
      <c r="Z157" s="9"/>
      <c r="AA157" s="9"/>
    </row>
    <row r="158" spans="1:32" ht="16.5" thickTop="1" thickBot="1" x14ac:dyDescent="0.3">
      <c r="A158" s="9"/>
      <c r="B158" s="9"/>
      <c r="C158" s="9"/>
      <c r="D158" s="9"/>
      <c r="E158" s="11"/>
      <c r="F158" s="11"/>
      <c r="G158" s="14"/>
      <c r="H158" s="11"/>
      <c r="I158" s="16">
        <v>5</v>
      </c>
      <c r="J158" s="11">
        <v>60</v>
      </c>
      <c r="K158" s="12">
        <f>CEILING(H153*J158/100*0.9,2.5)</f>
        <v>57.5</v>
      </c>
      <c r="L158" s="46">
        <v>5</v>
      </c>
      <c r="M158" s="9"/>
      <c r="N158" s="14"/>
      <c r="O158" s="11"/>
      <c r="P158" s="16">
        <v>3</v>
      </c>
      <c r="Q158" s="11">
        <v>90</v>
      </c>
      <c r="R158" s="12">
        <f>CEILING(O153*Q158/100*0.9,5)</f>
        <v>110</v>
      </c>
      <c r="S158" s="46">
        <v>3</v>
      </c>
      <c r="T158" s="9"/>
      <c r="U158" s="9"/>
      <c r="V158" s="9"/>
      <c r="W158" s="9"/>
      <c r="X158" s="9"/>
      <c r="Y158" s="9"/>
      <c r="Z158" s="9"/>
      <c r="AA158" s="9"/>
      <c r="AC158">
        <f>K158*L158*0.0333+K158</f>
        <v>67.073750000000004</v>
      </c>
      <c r="AE158">
        <f>R158*S158*0.0333+R158</f>
        <v>120.989</v>
      </c>
    </row>
    <row r="159" spans="1:32" ht="16.5" thickTop="1" thickBot="1" x14ac:dyDescent="0.3">
      <c r="A159" s="9"/>
      <c r="B159" s="1" t="s">
        <v>22</v>
      </c>
      <c r="C159">
        <f>IF(H159&gt;3.4,0,H159)+IF(O159&gt;3.4,0,O159)</f>
        <v>4</v>
      </c>
      <c r="D159" t="s">
        <v>15</v>
      </c>
      <c r="E159" t="s">
        <v>2</v>
      </c>
      <c r="F159" s="9"/>
      <c r="G159" s="14" t="s">
        <v>14</v>
      </c>
      <c r="H159" s="11">
        <v>1</v>
      </c>
      <c r="I159" s="11"/>
      <c r="J159" s="11"/>
      <c r="K159" s="11"/>
      <c r="L159" s="9"/>
      <c r="M159" s="9"/>
      <c r="N159" s="14" t="s">
        <v>12</v>
      </c>
      <c r="O159" s="11">
        <v>3</v>
      </c>
      <c r="P159" s="11"/>
      <c r="Q159" s="11"/>
      <c r="R159" s="11"/>
      <c r="S159" s="9"/>
      <c r="T159" s="9"/>
      <c r="U159" s="30"/>
      <c r="V159" s="29" t="s">
        <v>49</v>
      </c>
      <c r="W159" s="9"/>
      <c r="X159" s="31" t="s">
        <v>27</v>
      </c>
      <c r="Y159" s="9"/>
      <c r="Z159" s="9"/>
      <c r="AA159" s="9"/>
    </row>
    <row r="160" spans="1:32" ht="31.5" thickTop="1" thickBot="1" x14ac:dyDescent="0.3">
      <c r="A160" s="9"/>
      <c r="B160" s="9"/>
      <c r="C160" s="9"/>
      <c r="D160" s="9"/>
      <c r="E160" s="11"/>
      <c r="F160" s="11"/>
      <c r="G160" s="14" t="s">
        <v>33</v>
      </c>
      <c r="H160" s="20">
        <f>H139+IF(L142&lt;3.5,2.5,5)</f>
        <v>107.5</v>
      </c>
      <c r="I160" s="11" t="s">
        <v>31</v>
      </c>
      <c r="J160" s="11" t="s">
        <v>30</v>
      </c>
      <c r="K160" s="11" t="s">
        <v>34</v>
      </c>
      <c r="L160" s="10" t="s">
        <v>32</v>
      </c>
      <c r="M160" s="10"/>
      <c r="N160" s="14"/>
      <c r="O160" s="20">
        <f>O153</f>
        <v>132.5</v>
      </c>
      <c r="P160" s="11" t="s">
        <v>31</v>
      </c>
      <c r="Q160" s="11" t="s">
        <v>30</v>
      </c>
      <c r="R160" s="11" t="s">
        <v>34</v>
      </c>
      <c r="S160" s="10" t="s">
        <v>32</v>
      </c>
      <c r="T160" s="10"/>
      <c r="U160" s="26" t="s">
        <v>34</v>
      </c>
      <c r="V160" s="26" t="s">
        <v>48</v>
      </c>
      <c r="W160" s="26" t="s">
        <v>34</v>
      </c>
      <c r="X160" s="26" t="s">
        <v>48</v>
      </c>
      <c r="Y160" s="9"/>
      <c r="Z160" s="9"/>
      <c r="AA160" s="9"/>
    </row>
    <row r="161" spans="1:32" ht="16.5" thickTop="1" thickBot="1" x14ac:dyDescent="0.3">
      <c r="A161" s="9"/>
      <c r="B161" s="9"/>
      <c r="C161" s="9"/>
      <c r="D161" s="9"/>
      <c r="E161" s="11"/>
      <c r="F161" s="11"/>
      <c r="G161" s="14"/>
      <c r="H161" s="11"/>
      <c r="I161" s="15">
        <v>5</v>
      </c>
      <c r="J161" s="11">
        <v>65</v>
      </c>
      <c r="K161" s="12">
        <f>CEILING(H160*J161/100*0.9,2.5)</f>
        <v>65</v>
      </c>
      <c r="L161" s="46">
        <v>5</v>
      </c>
      <c r="M161" s="9"/>
      <c r="N161" s="14"/>
      <c r="O161" s="11"/>
      <c r="P161" s="15">
        <v>5</v>
      </c>
      <c r="Q161" s="11">
        <v>75</v>
      </c>
      <c r="R161" s="12">
        <f>CEILING(O160*0.9*Q161/100,5)</f>
        <v>90</v>
      </c>
      <c r="S161" s="46">
        <v>5</v>
      </c>
      <c r="T161" s="9"/>
      <c r="U161" s="8">
        <f>IF(V143&gt;11.5,U143+5,U143)</f>
        <v>65</v>
      </c>
      <c r="V161" s="4">
        <v>12</v>
      </c>
      <c r="W161" s="8">
        <f>IF(X157&gt;11.5,W157+2.5,W157)</f>
        <v>40</v>
      </c>
      <c r="X161" s="24">
        <v>12</v>
      </c>
      <c r="Y161" s="9"/>
      <c r="Z161" s="9"/>
      <c r="AA161" s="9"/>
    </row>
    <row r="162" spans="1:32" ht="16.5" thickTop="1" thickBot="1" x14ac:dyDescent="0.3">
      <c r="A162" s="9"/>
      <c r="B162" s="9"/>
      <c r="C162" s="9"/>
      <c r="D162" s="9"/>
      <c r="E162" s="11"/>
      <c r="F162" s="11"/>
      <c r="G162" s="14"/>
      <c r="H162" s="11"/>
      <c r="I162" s="15">
        <v>5</v>
      </c>
      <c r="J162" s="11">
        <v>65</v>
      </c>
      <c r="K162" s="12">
        <f>CEILING(H160*J162/100*0.9,2.5)</f>
        <v>65</v>
      </c>
      <c r="L162">
        <v>5</v>
      </c>
      <c r="M162" s="9"/>
      <c r="N162" s="14"/>
      <c r="O162" s="11"/>
      <c r="P162" s="15">
        <v>3</v>
      </c>
      <c r="Q162" s="11">
        <v>85</v>
      </c>
      <c r="R162" s="12">
        <f>CEILING(O160*0.9*Q162/100,5)</f>
        <v>105</v>
      </c>
      <c r="S162">
        <v>3</v>
      </c>
      <c r="T162" s="9"/>
      <c r="U162" s="8">
        <f>U161</f>
        <v>65</v>
      </c>
      <c r="V162" s="4">
        <v>12</v>
      </c>
      <c r="W162" s="8">
        <f>W161</f>
        <v>40</v>
      </c>
      <c r="X162" s="24">
        <v>12</v>
      </c>
      <c r="Y162" s="9"/>
      <c r="Z162" s="9"/>
      <c r="AA162" s="9"/>
    </row>
    <row r="163" spans="1:32" ht="16.5" thickTop="1" thickBot="1" x14ac:dyDescent="0.3">
      <c r="A163" s="9"/>
      <c r="B163" s="9"/>
      <c r="C163" s="9"/>
      <c r="D163" s="9"/>
      <c r="E163" s="11"/>
      <c r="F163" s="11"/>
      <c r="G163" s="14"/>
      <c r="H163" s="11"/>
      <c r="I163" s="15">
        <v>5</v>
      </c>
      <c r="J163" s="11">
        <v>75</v>
      </c>
      <c r="K163" s="12">
        <f>CEILING(H160*J163/100*0.9,2.5)</f>
        <v>75</v>
      </c>
      <c r="L163">
        <v>5</v>
      </c>
      <c r="M163" s="9"/>
      <c r="N163" s="14"/>
      <c r="O163" s="11" t="s">
        <v>35</v>
      </c>
      <c r="P163" s="15">
        <v>1</v>
      </c>
      <c r="Q163" s="11">
        <v>95</v>
      </c>
      <c r="R163" s="12">
        <f>CEILING(O160*0.9*Q163/100,5)</f>
        <v>115</v>
      </c>
      <c r="S163">
        <v>2</v>
      </c>
      <c r="T163" s="9"/>
      <c r="U163" s="8">
        <f>U162</f>
        <v>65</v>
      </c>
      <c r="V163" s="4">
        <v>12</v>
      </c>
      <c r="W163" s="8">
        <f>W162</f>
        <v>40</v>
      </c>
      <c r="X163" s="24">
        <v>12</v>
      </c>
      <c r="Y163" s="9"/>
      <c r="Z163" s="9"/>
      <c r="AA163" s="9"/>
    </row>
    <row r="164" spans="1:32" ht="16.5" thickTop="1" thickBot="1" x14ac:dyDescent="0.3">
      <c r="A164" s="9"/>
      <c r="B164" s="9"/>
      <c r="C164" s="9"/>
      <c r="D164" s="9"/>
      <c r="E164" s="11"/>
      <c r="F164" s="11"/>
      <c r="G164" s="14"/>
      <c r="H164" s="11"/>
      <c r="I164" s="15">
        <v>5</v>
      </c>
      <c r="J164" s="11">
        <v>75</v>
      </c>
      <c r="K164" s="12">
        <f>CEILING(H160*J164/100*0.9,2.5)</f>
        <v>75</v>
      </c>
      <c r="L164" s="46">
        <v>5</v>
      </c>
      <c r="M164" s="9"/>
      <c r="N164" s="14"/>
      <c r="O164" s="11"/>
      <c r="P164" s="11"/>
      <c r="Q164" s="11"/>
      <c r="R164" s="11"/>
      <c r="S164" s="9"/>
      <c r="T164" s="9"/>
      <c r="U164" s="8">
        <f>U163</f>
        <v>65</v>
      </c>
      <c r="V164" s="4">
        <v>12</v>
      </c>
      <c r="W164" s="8">
        <f>W163</f>
        <v>40</v>
      </c>
      <c r="X164" s="25">
        <v>12</v>
      </c>
      <c r="Y164" s="9"/>
      <c r="Z164" s="9"/>
      <c r="AA164" s="9"/>
    </row>
    <row r="165" spans="1:32" ht="16.5" thickTop="1" thickBot="1" x14ac:dyDescent="0.3">
      <c r="A165" s="9"/>
      <c r="B165" s="9"/>
      <c r="C165" s="9"/>
      <c r="D165" s="9"/>
      <c r="E165" s="11"/>
      <c r="F165" s="11"/>
      <c r="G165" s="14"/>
      <c r="H165" s="11"/>
      <c r="I165" s="15">
        <v>5</v>
      </c>
      <c r="J165" s="11">
        <v>85</v>
      </c>
      <c r="K165" s="12">
        <f>CEILING(H160*J165/100*0.9,2.5)</f>
        <v>82.5</v>
      </c>
      <c r="L165" s="46">
        <v>5</v>
      </c>
      <c r="M165" s="9"/>
      <c r="N165" s="14"/>
      <c r="O165" s="11"/>
      <c r="P165" s="11"/>
      <c r="Q165" s="11"/>
      <c r="R165" s="11"/>
      <c r="S165" s="9"/>
      <c r="T165" s="9"/>
      <c r="U165" s="9"/>
      <c r="V165" s="9"/>
      <c r="W165" s="9"/>
      <c r="X165" s="9"/>
      <c r="Y165" s="9"/>
      <c r="Z165" s="9"/>
      <c r="AA165" s="9"/>
      <c r="AC165">
        <f>K165*L165*0.0333+K165</f>
        <v>96.236249999999998</v>
      </c>
      <c r="AE165">
        <f>R163*S163*0.0333+R163</f>
        <v>122.65900000000001</v>
      </c>
    </row>
    <row r="166" spans="1:32" ht="16.5" thickTop="1" thickBot="1" x14ac:dyDescent="0.3">
      <c r="A166" s="9"/>
      <c r="B166" s="9"/>
      <c r="C166">
        <f>IF(H166&gt;3.4,0,H166)+IF(O166&gt;3.4,0,O166)</f>
        <v>4</v>
      </c>
      <c r="D166" t="s">
        <v>16</v>
      </c>
      <c r="E166" t="s">
        <v>3</v>
      </c>
      <c r="F166" s="9"/>
      <c r="G166" s="14" t="s">
        <v>4</v>
      </c>
      <c r="H166" s="11">
        <v>3</v>
      </c>
      <c r="I166" s="11"/>
      <c r="J166" s="11"/>
      <c r="K166" s="11"/>
      <c r="L166" s="9"/>
      <c r="M166" s="9"/>
      <c r="N166" s="14" t="s">
        <v>13</v>
      </c>
      <c r="O166" s="11">
        <v>1</v>
      </c>
      <c r="P166" s="11"/>
      <c r="Q166" s="11"/>
      <c r="R166" s="11"/>
      <c r="S166" s="9"/>
      <c r="T166" s="9"/>
      <c r="U166" s="9"/>
      <c r="V166" s="28" t="s">
        <v>28</v>
      </c>
      <c r="W166" s="9"/>
      <c r="X166" s="27" t="s">
        <v>25</v>
      </c>
      <c r="Y166" s="9"/>
      <c r="Z166" s="27" t="s">
        <v>26</v>
      </c>
      <c r="AA166" s="9"/>
    </row>
    <row r="167" spans="1:32" ht="31.5" thickTop="1" thickBot="1" x14ac:dyDescent="0.3">
      <c r="A167" s="9"/>
      <c r="B167" s="9"/>
      <c r="C167" s="9"/>
      <c r="D167" s="9"/>
      <c r="E167" s="11"/>
      <c r="F167" s="11"/>
      <c r="G167" s="14"/>
      <c r="H167" s="20">
        <f>H146</f>
        <v>65</v>
      </c>
      <c r="I167" s="11" t="s">
        <v>31</v>
      </c>
      <c r="J167" s="11" t="s">
        <v>30</v>
      </c>
      <c r="K167" s="11" t="s">
        <v>34</v>
      </c>
      <c r="L167" s="10" t="s">
        <v>32</v>
      </c>
      <c r="M167" s="10"/>
      <c r="N167" s="14" t="s">
        <v>33</v>
      </c>
      <c r="O167" s="20">
        <f>O125+IF(S128&lt;3.5,5,10)</f>
        <v>175</v>
      </c>
      <c r="P167" s="11" t="s">
        <v>31</v>
      </c>
      <c r="Q167" s="11" t="s">
        <v>30</v>
      </c>
      <c r="R167" s="11" t="s">
        <v>34</v>
      </c>
      <c r="S167" s="10" t="s">
        <v>32</v>
      </c>
      <c r="T167" s="10"/>
      <c r="U167" s="26" t="s">
        <v>34</v>
      </c>
      <c r="V167" s="26" t="s">
        <v>48</v>
      </c>
      <c r="W167" s="26" t="s">
        <v>34</v>
      </c>
      <c r="X167" s="26" t="s">
        <v>48</v>
      </c>
      <c r="Y167" s="26" t="s">
        <v>34</v>
      </c>
      <c r="Z167" s="26" t="s">
        <v>48</v>
      </c>
      <c r="AA167" s="9"/>
    </row>
    <row r="168" spans="1:32" ht="16.5" thickTop="1" thickBot="1" x14ac:dyDescent="0.3">
      <c r="A168" s="9"/>
      <c r="B168" s="9"/>
      <c r="C168" s="9"/>
      <c r="D168" s="9"/>
      <c r="E168" s="11"/>
      <c r="F168" s="11"/>
      <c r="G168" s="14"/>
      <c r="H168" s="11"/>
      <c r="I168" s="15">
        <v>5</v>
      </c>
      <c r="J168" s="11">
        <v>75</v>
      </c>
      <c r="K168" s="12">
        <f>CEILING(H167*0.9*J168/100,2.5)</f>
        <v>45</v>
      </c>
      <c r="L168" s="46">
        <v>5</v>
      </c>
      <c r="M168" s="9"/>
      <c r="N168" s="14"/>
      <c r="O168" s="11"/>
      <c r="P168" s="15">
        <v>5</v>
      </c>
      <c r="Q168" s="11">
        <v>65</v>
      </c>
      <c r="R168" s="12">
        <f>CEILING(O167*Q168/100*0.9,5)</f>
        <v>105</v>
      </c>
      <c r="S168">
        <v>5</v>
      </c>
      <c r="T168" s="9"/>
      <c r="U168" s="8">
        <f>IF(V150&gt;11.5,U150+2.5,U150)</f>
        <v>15</v>
      </c>
      <c r="V168" s="4">
        <v>12</v>
      </c>
      <c r="W168" s="8">
        <f>IF(X150&gt;11.5,W150+2.5,W150)</f>
        <v>35</v>
      </c>
      <c r="X168" s="24">
        <v>8</v>
      </c>
      <c r="Y168" s="8">
        <f>IF(Z150&gt;11.5,Y150+2,Y150)</f>
        <v>8</v>
      </c>
      <c r="Z168" s="24">
        <v>10</v>
      </c>
      <c r="AA168" s="9"/>
    </row>
    <row r="169" spans="1:32" ht="16.5" thickTop="1" thickBot="1" x14ac:dyDescent="0.3">
      <c r="A169" s="9"/>
      <c r="B169" s="9"/>
      <c r="C169" s="9"/>
      <c r="D169" s="9"/>
      <c r="E169" s="11"/>
      <c r="F169" s="11"/>
      <c r="G169" s="14"/>
      <c r="H169" s="11"/>
      <c r="I169" s="15">
        <v>3</v>
      </c>
      <c r="J169" s="11">
        <v>85</v>
      </c>
      <c r="K169" s="12">
        <f>CEILING(H167*0.9*J169/100,2.5)</f>
        <v>50</v>
      </c>
      <c r="L169">
        <v>3</v>
      </c>
      <c r="M169" s="9"/>
      <c r="N169" s="14"/>
      <c r="O169" s="11"/>
      <c r="P169" s="15">
        <v>5</v>
      </c>
      <c r="Q169" s="11">
        <v>65</v>
      </c>
      <c r="R169" s="12">
        <f>CEILING(O167*Q169/100*0.9,5)</f>
        <v>105</v>
      </c>
      <c r="S169">
        <v>5</v>
      </c>
      <c r="T169" s="9"/>
      <c r="U169" s="8">
        <f>U168</f>
        <v>15</v>
      </c>
      <c r="V169" s="3">
        <v>12</v>
      </c>
      <c r="W169" s="8">
        <f>W168</f>
        <v>35</v>
      </c>
      <c r="X169" s="24">
        <v>8</v>
      </c>
      <c r="Y169" s="8">
        <f>Y168</f>
        <v>8</v>
      </c>
      <c r="Z169" s="24">
        <v>10</v>
      </c>
      <c r="AA169" s="9"/>
    </row>
    <row r="170" spans="1:32" ht="16.5" thickTop="1" thickBot="1" x14ac:dyDescent="0.3">
      <c r="A170" s="9"/>
      <c r="B170" s="9"/>
      <c r="C170" s="9"/>
      <c r="D170" s="9"/>
      <c r="E170" s="11"/>
      <c r="F170" s="11"/>
      <c r="G170" s="14"/>
      <c r="H170" s="11" t="s">
        <v>35</v>
      </c>
      <c r="I170" s="15">
        <v>1</v>
      </c>
      <c r="J170" s="11">
        <v>95</v>
      </c>
      <c r="K170" s="12">
        <f>CEILING(H167*0.9*J170/100,2.5)</f>
        <v>57.5</v>
      </c>
      <c r="L170">
        <v>5</v>
      </c>
      <c r="M170" s="9"/>
      <c r="N170" s="14"/>
      <c r="O170" s="11"/>
      <c r="P170" s="15">
        <v>5</v>
      </c>
      <c r="Q170" s="11">
        <v>75</v>
      </c>
      <c r="R170" s="12">
        <f>CEILING(O167*Q170/100*0.9,5)</f>
        <v>120</v>
      </c>
      <c r="S170">
        <v>5</v>
      </c>
      <c r="T170" s="9"/>
      <c r="U170" s="8">
        <f>U169</f>
        <v>15</v>
      </c>
      <c r="V170">
        <v>12</v>
      </c>
      <c r="W170" s="8">
        <f>W169</f>
        <v>35</v>
      </c>
      <c r="X170" s="24">
        <v>8</v>
      </c>
      <c r="Y170" s="8">
        <f>Y169</f>
        <v>8</v>
      </c>
      <c r="Z170" s="24">
        <v>10</v>
      </c>
      <c r="AA170" s="9"/>
    </row>
    <row r="171" spans="1:32" ht="16.5" thickTop="1" thickBot="1" x14ac:dyDescent="0.3">
      <c r="A171" s="9"/>
      <c r="B171" s="9"/>
      <c r="C171" s="9"/>
      <c r="D171" s="9"/>
      <c r="E171" s="11"/>
      <c r="F171" s="11"/>
      <c r="G171" s="14"/>
      <c r="H171" s="11"/>
      <c r="I171" s="11"/>
      <c r="J171" s="11"/>
      <c r="K171" s="11"/>
      <c r="L171" s="9"/>
      <c r="M171" s="9"/>
      <c r="N171" s="14"/>
      <c r="O171" s="11"/>
      <c r="P171" s="15">
        <v>5</v>
      </c>
      <c r="Q171" s="11">
        <v>75</v>
      </c>
      <c r="R171" s="12">
        <f>CEILING(O167*Q171/100*0.9,5)</f>
        <v>120</v>
      </c>
      <c r="S171" s="46">
        <v>5</v>
      </c>
      <c r="T171" s="9"/>
      <c r="U171" s="8">
        <f>U170</f>
        <v>15</v>
      </c>
      <c r="V171">
        <v>12</v>
      </c>
      <c r="W171" s="8">
        <f>W170</f>
        <v>35</v>
      </c>
      <c r="X171" s="25">
        <v>8</v>
      </c>
      <c r="Y171" s="8">
        <f>Y170</f>
        <v>8</v>
      </c>
      <c r="Z171" s="25">
        <v>8</v>
      </c>
      <c r="AA171" s="9"/>
    </row>
    <row r="172" spans="1:32" ht="16.5" thickTop="1" thickBot="1" x14ac:dyDescent="0.3">
      <c r="A172" s="9"/>
      <c r="B172" s="9"/>
      <c r="C172" s="9"/>
      <c r="D172" s="9"/>
      <c r="E172" s="11"/>
      <c r="F172" s="11"/>
      <c r="G172" s="14"/>
      <c r="H172" s="11"/>
      <c r="I172" s="11"/>
      <c r="J172" s="11"/>
      <c r="K172" s="11"/>
      <c r="L172" s="9"/>
      <c r="M172" s="9"/>
      <c r="N172" s="14"/>
      <c r="O172" s="11"/>
      <c r="P172" s="16">
        <v>5</v>
      </c>
      <c r="Q172" s="11">
        <v>85</v>
      </c>
      <c r="R172" s="12">
        <f>CEILING(O167*Q172/100*0.9,5)</f>
        <v>135</v>
      </c>
      <c r="S172" s="46">
        <v>8</v>
      </c>
      <c r="T172" s="9"/>
      <c r="U172" s="9"/>
      <c r="V172" s="9"/>
      <c r="W172" s="9"/>
      <c r="X172" s="9"/>
      <c r="Y172" s="9"/>
      <c r="Z172" s="9"/>
      <c r="AA172" s="9"/>
      <c r="AD172">
        <f>K170*L170*0.0333+K170</f>
        <v>67.073750000000004</v>
      </c>
      <c r="AF172">
        <f>R172*S172*0.0333+R172</f>
        <v>170.964</v>
      </c>
    </row>
    <row r="173" spans="1:32" ht="16.5" thickTop="1" thickBot="1" x14ac:dyDescent="0.3">
      <c r="A173" s="9"/>
      <c r="B173" s="9"/>
      <c r="C173">
        <f>IF(H173&gt;3.4,0,H173)+IF(O173&gt;3.4,0,O173)</f>
        <v>2</v>
      </c>
      <c r="D173" t="s">
        <v>17</v>
      </c>
      <c r="E173" t="s">
        <v>2</v>
      </c>
      <c r="F173" s="9"/>
      <c r="G173" s="14" t="s">
        <v>14</v>
      </c>
      <c r="H173" s="11">
        <v>2</v>
      </c>
      <c r="I173" s="11"/>
      <c r="J173" s="11"/>
      <c r="K173" s="11"/>
      <c r="L173" s="9"/>
      <c r="M173" s="9"/>
      <c r="N173" s="14" t="s">
        <v>12</v>
      </c>
      <c r="O173" s="11">
        <v>4</v>
      </c>
      <c r="P173" s="11"/>
      <c r="Q173" s="11"/>
      <c r="R173" s="11"/>
      <c r="S173" s="9"/>
      <c r="T173" s="9"/>
      <c r="U173" s="9"/>
      <c r="V173" s="27" t="s">
        <v>47</v>
      </c>
      <c r="W173" s="9"/>
      <c r="X173" s="17" t="s">
        <v>27</v>
      </c>
      <c r="Y173" s="9"/>
      <c r="Z173" s="9"/>
      <c r="AA173" s="9"/>
    </row>
    <row r="174" spans="1:32" ht="31.5" thickTop="1" thickBot="1" x14ac:dyDescent="0.3">
      <c r="A174" s="9"/>
      <c r="B174" s="9"/>
      <c r="C174" s="9"/>
      <c r="D174" s="9"/>
      <c r="E174" s="11"/>
      <c r="F174" s="11"/>
      <c r="G174" s="14" t="s">
        <v>33</v>
      </c>
      <c r="H174" s="20">
        <f>H160</f>
        <v>107.5</v>
      </c>
      <c r="I174" s="11" t="s">
        <v>31</v>
      </c>
      <c r="J174" s="11" t="s">
        <v>30</v>
      </c>
      <c r="K174" s="11" t="s">
        <v>34</v>
      </c>
      <c r="L174" s="10" t="s">
        <v>32</v>
      </c>
      <c r="M174" s="10"/>
      <c r="N174" s="14" t="s">
        <v>33</v>
      </c>
      <c r="O174" s="20">
        <f>O160</f>
        <v>132.5</v>
      </c>
      <c r="P174" s="11" t="s">
        <v>31</v>
      </c>
      <c r="Q174" s="11" t="s">
        <v>30</v>
      </c>
      <c r="R174" s="11" t="s">
        <v>34</v>
      </c>
      <c r="S174" s="10" t="s">
        <v>32</v>
      </c>
      <c r="T174" s="10"/>
      <c r="U174" s="26" t="s">
        <v>34</v>
      </c>
      <c r="V174" s="26" t="s">
        <v>48</v>
      </c>
      <c r="W174" s="26" t="s">
        <v>34</v>
      </c>
      <c r="X174" s="26" t="s">
        <v>48</v>
      </c>
      <c r="Y174" s="9"/>
      <c r="Z174" s="9"/>
      <c r="AA174" s="9"/>
    </row>
    <row r="175" spans="1:32" ht="16.5" thickTop="1" thickBot="1" x14ac:dyDescent="0.3">
      <c r="A175" s="9"/>
      <c r="B175" s="9"/>
      <c r="C175" s="9"/>
      <c r="D175" s="9"/>
      <c r="E175" s="11"/>
      <c r="F175" s="11"/>
      <c r="G175" s="14"/>
      <c r="H175" s="11"/>
      <c r="I175" s="15">
        <v>3</v>
      </c>
      <c r="J175" s="11">
        <v>70</v>
      </c>
      <c r="K175" s="12">
        <f>CEILING(H174*J175/100*0.9,2.5)</f>
        <v>70</v>
      </c>
      <c r="L175">
        <v>3</v>
      </c>
      <c r="M175" s="9"/>
      <c r="N175" s="14"/>
      <c r="O175" s="11"/>
      <c r="P175" s="15">
        <v>5</v>
      </c>
      <c r="Q175" s="11">
        <v>40</v>
      </c>
      <c r="R175" s="12">
        <f>CEILING(O174*Q175/100*0.9,5)</f>
        <v>50</v>
      </c>
      <c r="S175" s="46">
        <v>5</v>
      </c>
      <c r="T175" s="9"/>
      <c r="U175" s="8">
        <f>IF(V157&gt;11.5,U157+2.5,U157)</f>
        <v>60</v>
      </c>
      <c r="V175">
        <v>10</v>
      </c>
      <c r="W175" s="8">
        <f>IF(X157&gt;11.5,W157+2.5,W157)</f>
        <v>40</v>
      </c>
      <c r="X175" s="24">
        <v>12</v>
      </c>
      <c r="Y175" s="9"/>
      <c r="Z175" s="9"/>
      <c r="AA175" s="9"/>
    </row>
    <row r="176" spans="1:32" ht="16.5" thickTop="1" thickBot="1" x14ac:dyDescent="0.3">
      <c r="A176" s="9"/>
      <c r="B176" s="9"/>
      <c r="C176" s="9"/>
      <c r="D176" s="9"/>
      <c r="E176" s="11"/>
      <c r="F176" s="11"/>
      <c r="G176" s="14"/>
      <c r="H176" s="11"/>
      <c r="I176" s="15">
        <v>3</v>
      </c>
      <c r="J176" s="11">
        <v>70</v>
      </c>
      <c r="K176" s="12">
        <f>CEILING(H174*J176/100*0.9,2.5)</f>
        <v>70</v>
      </c>
      <c r="L176">
        <v>3</v>
      </c>
      <c r="M176" s="9"/>
      <c r="N176" s="14"/>
      <c r="O176" s="11"/>
      <c r="P176" s="15">
        <v>5</v>
      </c>
      <c r="Q176" s="11">
        <v>40</v>
      </c>
      <c r="R176" s="12">
        <f>CEILING(O174*Q176/100*0.9,5)</f>
        <v>50</v>
      </c>
      <c r="S176">
        <v>5</v>
      </c>
      <c r="T176" s="9"/>
      <c r="U176" s="8">
        <f>U175</f>
        <v>60</v>
      </c>
      <c r="V176">
        <v>10</v>
      </c>
      <c r="W176" s="8">
        <f>W175</f>
        <v>40</v>
      </c>
      <c r="X176" s="24">
        <v>12</v>
      </c>
      <c r="Y176" s="9"/>
      <c r="Z176" s="9"/>
      <c r="AA176" s="9"/>
    </row>
    <row r="177" spans="1:31" ht="16.5" thickTop="1" thickBot="1" x14ac:dyDescent="0.3">
      <c r="A177" s="9"/>
      <c r="B177" s="9"/>
      <c r="C177" s="9"/>
      <c r="D177" s="9"/>
      <c r="E177" s="11"/>
      <c r="F177" s="11"/>
      <c r="G177" s="14"/>
      <c r="H177" s="11"/>
      <c r="I177" s="15">
        <v>3</v>
      </c>
      <c r="J177" s="11">
        <v>80</v>
      </c>
      <c r="K177" s="12">
        <f>CEILING(H174*J177/100*0.9,2.5)</f>
        <v>77.5</v>
      </c>
      <c r="L177">
        <v>3</v>
      </c>
      <c r="M177" s="9"/>
      <c r="N177" s="14"/>
      <c r="O177" s="11"/>
      <c r="P177" s="15">
        <v>5</v>
      </c>
      <c r="Q177" s="11">
        <v>50</v>
      </c>
      <c r="R177" s="12">
        <f>CEILING(O174*Q177/100*0.9,5)</f>
        <v>60</v>
      </c>
      <c r="S177">
        <v>5</v>
      </c>
      <c r="T177" s="9"/>
      <c r="U177" s="8">
        <f>U176</f>
        <v>60</v>
      </c>
      <c r="V177">
        <v>10</v>
      </c>
      <c r="W177" s="8">
        <f>W176</f>
        <v>40</v>
      </c>
      <c r="X177" s="24">
        <v>12</v>
      </c>
      <c r="Y177" s="9"/>
      <c r="Z177" s="9"/>
      <c r="AA177" s="9"/>
    </row>
    <row r="178" spans="1:31" ht="16.5" thickTop="1" thickBot="1" x14ac:dyDescent="0.3">
      <c r="A178" s="9"/>
      <c r="B178" s="9"/>
      <c r="C178" s="9"/>
      <c r="D178" s="9"/>
      <c r="E178" s="11"/>
      <c r="F178" s="11"/>
      <c r="G178" s="14"/>
      <c r="H178" s="11"/>
      <c r="I178" s="15">
        <v>3</v>
      </c>
      <c r="J178" s="11">
        <v>80</v>
      </c>
      <c r="K178" s="12">
        <f>CEILING(H174*J178/100*0.9,2.5)</f>
        <v>77.5</v>
      </c>
      <c r="L178" s="46">
        <v>3</v>
      </c>
      <c r="M178" s="9"/>
      <c r="N178" s="14"/>
      <c r="O178" s="11"/>
      <c r="P178" s="15">
        <v>5</v>
      </c>
      <c r="Q178" s="11">
        <v>50</v>
      </c>
      <c r="R178" s="12">
        <f>CEILING(O174*Q178/100*0.9,5)</f>
        <v>60</v>
      </c>
      <c r="S178">
        <v>5</v>
      </c>
      <c r="T178" s="9"/>
      <c r="U178" s="8">
        <f>U177</f>
        <v>60</v>
      </c>
      <c r="V178">
        <v>10</v>
      </c>
      <c r="W178" s="8">
        <f>W177</f>
        <v>40</v>
      </c>
      <c r="X178" s="25">
        <v>12</v>
      </c>
      <c r="Y178" s="9"/>
      <c r="Z178" s="9"/>
      <c r="AA178" s="9"/>
    </row>
    <row r="179" spans="1:31" ht="16.5" thickTop="1" thickBot="1" x14ac:dyDescent="0.3">
      <c r="A179" s="9"/>
      <c r="B179" s="9"/>
      <c r="C179" s="9"/>
      <c r="D179" s="9"/>
      <c r="E179" s="11"/>
      <c r="F179" s="11"/>
      <c r="G179" s="14"/>
      <c r="H179" s="11"/>
      <c r="I179" s="15">
        <v>3</v>
      </c>
      <c r="J179" s="11">
        <v>90</v>
      </c>
      <c r="K179" s="12">
        <f>CEILING(H174*J179/100*0.9,2.5)</f>
        <v>87.5</v>
      </c>
      <c r="L179" s="46">
        <v>5</v>
      </c>
      <c r="M179" s="9"/>
      <c r="N179" s="14"/>
      <c r="O179" s="11"/>
      <c r="P179" s="15">
        <v>5</v>
      </c>
      <c r="Q179" s="11">
        <v>60</v>
      </c>
      <c r="R179" s="12">
        <f>CEILING(O174*Q179/100*0.9,5)</f>
        <v>75</v>
      </c>
      <c r="S179">
        <v>5</v>
      </c>
      <c r="T179" s="9"/>
      <c r="U179" s="9"/>
      <c r="V179" s="9"/>
      <c r="W179" s="9"/>
      <c r="X179" s="9"/>
      <c r="Y179" s="9"/>
      <c r="Z179" s="9"/>
      <c r="AA179" s="9"/>
      <c r="AC179">
        <f>K179*L179*0.0333+K179</f>
        <v>102.06874999999999</v>
      </c>
      <c r="AE179">
        <f>R179*S179*0.0333+R179</f>
        <v>87.487499999999997</v>
      </c>
    </row>
    <row r="180" spans="1:31" ht="16.5" thickTop="1" thickBot="1" x14ac:dyDescent="0.3">
      <c r="A180" s="9"/>
      <c r="B180" s="1" t="s">
        <v>21</v>
      </c>
      <c r="C180" s="18">
        <f>IF(H180&gt;3.4,0,H180)+IF(O180&gt;3.4,0,O180)</f>
        <v>4</v>
      </c>
      <c r="D180" s="18" t="s">
        <v>15</v>
      </c>
      <c r="E180" s="34" t="s">
        <v>2</v>
      </c>
      <c r="F180" s="11"/>
      <c r="G180" s="14" t="s">
        <v>14</v>
      </c>
      <c r="H180" s="11">
        <v>3</v>
      </c>
      <c r="I180" s="11"/>
      <c r="J180" s="11"/>
      <c r="K180" s="11"/>
      <c r="L180" s="9"/>
      <c r="M180" s="9"/>
      <c r="N180" s="14" t="s">
        <v>12</v>
      </c>
      <c r="O180" s="11">
        <v>1</v>
      </c>
      <c r="P180" s="11"/>
      <c r="Q180" s="11"/>
      <c r="R180" s="11"/>
      <c r="S180" s="9"/>
      <c r="T180" s="9"/>
      <c r="U180" s="30"/>
      <c r="V180" s="29" t="s">
        <v>49</v>
      </c>
      <c r="W180" s="9"/>
      <c r="X180" s="31" t="s">
        <v>27</v>
      </c>
      <c r="Y180" s="9"/>
      <c r="Z180" s="9"/>
      <c r="AA180" s="9"/>
    </row>
    <row r="181" spans="1:31" ht="31.5" thickTop="1" thickBot="1" x14ac:dyDescent="0.3">
      <c r="A181" s="9"/>
      <c r="B181" s="9"/>
      <c r="C181" s="9"/>
      <c r="D181" s="9"/>
      <c r="E181" s="11"/>
      <c r="F181" s="11"/>
      <c r="G181" s="14"/>
      <c r="H181" s="20">
        <f>H174</f>
        <v>107.5</v>
      </c>
      <c r="I181" s="11" t="s">
        <v>31</v>
      </c>
      <c r="J181" s="11" t="s">
        <v>30</v>
      </c>
      <c r="K181" s="11" t="s">
        <v>34</v>
      </c>
      <c r="L181" s="10" t="s">
        <v>32</v>
      </c>
      <c r="M181" s="10"/>
      <c r="N181" s="14" t="s">
        <v>33</v>
      </c>
      <c r="O181" s="20">
        <f>O160+IF(S163&lt;3.5,2.5,5)</f>
        <v>135</v>
      </c>
      <c r="P181" s="11" t="s">
        <v>31</v>
      </c>
      <c r="Q181" s="11" t="s">
        <v>30</v>
      </c>
      <c r="R181" s="11" t="s">
        <v>34</v>
      </c>
      <c r="S181" s="10" t="s">
        <v>32</v>
      </c>
      <c r="T181" s="10"/>
      <c r="U181" s="26" t="s">
        <v>34</v>
      </c>
      <c r="V181" s="26" t="s">
        <v>48</v>
      </c>
      <c r="W181" s="26" t="s">
        <v>34</v>
      </c>
      <c r="X181" s="26" t="s">
        <v>48</v>
      </c>
      <c r="Y181" s="9"/>
      <c r="Z181" s="9"/>
      <c r="AA181" s="9"/>
    </row>
    <row r="182" spans="1:31" ht="16.5" thickTop="1" thickBot="1" x14ac:dyDescent="0.3">
      <c r="A182" s="9"/>
      <c r="B182" s="9"/>
      <c r="C182" s="9"/>
      <c r="D182" s="9"/>
      <c r="E182" s="11"/>
      <c r="F182" s="11"/>
      <c r="G182" s="14"/>
      <c r="H182" s="11"/>
      <c r="I182" s="15">
        <v>5</v>
      </c>
      <c r="J182" s="11">
        <v>75</v>
      </c>
      <c r="K182" s="12">
        <f>CEILING(H181*0.9*J182/100,2.5)</f>
        <v>75</v>
      </c>
      <c r="M182" s="9"/>
      <c r="N182" s="14"/>
      <c r="O182" s="11"/>
      <c r="P182" s="15">
        <v>5</v>
      </c>
      <c r="Q182" s="11">
        <v>65</v>
      </c>
      <c r="R182" s="12">
        <f>CEILING(O181*Q182/100*0.9,5)</f>
        <v>80</v>
      </c>
      <c r="T182" s="9"/>
      <c r="U182" s="8">
        <f>IF(V164&gt;11.5,U164+5,U164)</f>
        <v>70</v>
      </c>
      <c r="V182" s="4"/>
      <c r="W182" s="8">
        <f>IF(X178&gt;11.5,W178+2.5,W178)</f>
        <v>42.5</v>
      </c>
      <c r="X182" s="24"/>
      <c r="Y182" s="9"/>
      <c r="Z182" s="9"/>
      <c r="AA182" s="9"/>
    </row>
    <row r="183" spans="1:31" ht="16.5" thickTop="1" thickBot="1" x14ac:dyDescent="0.3">
      <c r="A183" s="9"/>
      <c r="B183" s="9"/>
      <c r="C183" s="9"/>
      <c r="D183" s="9"/>
      <c r="E183" s="11"/>
      <c r="F183" s="11"/>
      <c r="G183" s="14"/>
      <c r="H183" s="11"/>
      <c r="I183" s="15">
        <v>3</v>
      </c>
      <c r="J183" s="11">
        <v>85</v>
      </c>
      <c r="K183" s="12">
        <f>CEILING(H181*0.9*J183/100,2.5)</f>
        <v>82.5</v>
      </c>
      <c r="M183" s="9"/>
      <c r="N183" s="14"/>
      <c r="O183" s="11"/>
      <c r="P183" s="15">
        <v>5</v>
      </c>
      <c r="Q183" s="11">
        <v>65</v>
      </c>
      <c r="R183" s="12">
        <f>CEILING(O181*Q183/100*0.9,5)</f>
        <v>80</v>
      </c>
      <c r="T183" s="9"/>
      <c r="U183" s="8">
        <f>U182</f>
        <v>70</v>
      </c>
      <c r="V183" s="4"/>
      <c r="W183" s="8">
        <f>W182</f>
        <v>42.5</v>
      </c>
      <c r="X183" s="24"/>
      <c r="Y183" s="9"/>
      <c r="Z183" s="9"/>
      <c r="AA183" s="9"/>
    </row>
    <row r="184" spans="1:31" ht="16.5" thickTop="1" thickBot="1" x14ac:dyDescent="0.3">
      <c r="A184" s="9"/>
      <c r="B184" s="9"/>
      <c r="C184" s="9"/>
      <c r="D184" s="9"/>
      <c r="E184" s="11"/>
      <c r="F184" s="11"/>
      <c r="G184" s="14"/>
      <c r="H184" s="11" t="s">
        <v>35</v>
      </c>
      <c r="I184" s="15">
        <v>1</v>
      </c>
      <c r="J184" s="11">
        <v>95</v>
      </c>
      <c r="K184" s="12">
        <f>CEILING(H181*0.9*J184/100,2.5)</f>
        <v>92.5</v>
      </c>
      <c r="M184" s="9"/>
      <c r="N184" s="14"/>
      <c r="O184" s="11"/>
      <c r="P184" s="15">
        <v>5</v>
      </c>
      <c r="Q184" s="11">
        <v>75</v>
      </c>
      <c r="R184" s="12">
        <f>CEILING(O181*Q184/100*0.9,5)</f>
        <v>95</v>
      </c>
      <c r="T184" s="9"/>
      <c r="U184" s="8">
        <f>U183</f>
        <v>70</v>
      </c>
      <c r="V184" s="4"/>
      <c r="W184" s="8">
        <f>W183</f>
        <v>42.5</v>
      </c>
      <c r="X184" s="24"/>
      <c r="Y184" s="9"/>
      <c r="Z184" s="9"/>
      <c r="AA184" s="9"/>
    </row>
    <row r="185" spans="1:31" ht="16.5" thickTop="1" thickBot="1" x14ac:dyDescent="0.3">
      <c r="A185" s="9"/>
      <c r="B185" s="9"/>
      <c r="C185" s="9"/>
      <c r="D185" s="9"/>
      <c r="E185" s="11"/>
      <c r="F185" s="11"/>
      <c r="G185" s="14"/>
      <c r="H185" s="11"/>
      <c r="I185" s="11"/>
      <c r="J185" s="11"/>
      <c r="K185" s="11"/>
      <c r="L185" s="9"/>
      <c r="M185" s="9"/>
      <c r="N185" s="14"/>
      <c r="O185" s="11"/>
      <c r="P185" s="15">
        <v>5</v>
      </c>
      <c r="Q185" s="11">
        <v>75</v>
      </c>
      <c r="R185" s="12">
        <f>CEILING(O181*Q185/100*0.9,5)</f>
        <v>95</v>
      </c>
      <c r="T185" s="9"/>
      <c r="U185" s="8">
        <f>U184</f>
        <v>70</v>
      </c>
      <c r="V185" s="4"/>
      <c r="W185" s="8">
        <f>W184</f>
        <v>42.5</v>
      </c>
      <c r="X185" s="25"/>
      <c r="Y185" s="9"/>
      <c r="Z185" s="9"/>
      <c r="AA185" s="9"/>
    </row>
    <row r="186" spans="1:31" ht="16.5" thickTop="1" thickBot="1" x14ac:dyDescent="0.3">
      <c r="A186" s="9"/>
      <c r="B186" s="9"/>
      <c r="C186" s="9"/>
      <c r="D186" s="9"/>
      <c r="E186" s="11"/>
      <c r="F186" s="11"/>
      <c r="G186" s="14"/>
      <c r="H186" s="11"/>
      <c r="I186" s="11"/>
      <c r="J186" s="11"/>
      <c r="K186" s="11"/>
      <c r="L186" s="9"/>
      <c r="M186" s="9"/>
      <c r="N186" s="14"/>
      <c r="O186" s="11"/>
      <c r="P186" s="16">
        <v>5</v>
      </c>
      <c r="Q186" s="11">
        <v>85</v>
      </c>
      <c r="R186" s="12">
        <f>CEILING(O181*Q186/100*0.9,5)</f>
        <v>105</v>
      </c>
      <c r="T186" s="9"/>
      <c r="U186" s="9"/>
      <c r="V186" s="9"/>
      <c r="W186" s="9"/>
      <c r="X186" s="9"/>
      <c r="Y186" s="9"/>
      <c r="Z186" s="9"/>
      <c r="AA186" s="9"/>
      <c r="AC186">
        <f>K184*L184*0.0333+K184</f>
        <v>92.5</v>
      </c>
      <c r="AE186">
        <f>R186*S186*0.0333+R186</f>
        <v>105</v>
      </c>
    </row>
    <row r="187" spans="1:31" ht="16.5" thickTop="1" thickBot="1" x14ac:dyDescent="0.3">
      <c r="A187" s="9"/>
      <c r="B187" s="9"/>
      <c r="C187">
        <f>IF(H187&gt;3.4,0,H187)+IF(O187&gt;3.4,0,O187)</f>
        <v>2</v>
      </c>
      <c r="D187" t="s">
        <v>16</v>
      </c>
      <c r="E187" t="s">
        <v>3</v>
      </c>
      <c r="F187" s="9"/>
      <c r="G187" s="14" t="s">
        <v>4</v>
      </c>
      <c r="H187" s="11">
        <v>4</v>
      </c>
      <c r="I187" s="11"/>
      <c r="J187" s="11"/>
      <c r="K187" s="11"/>
      <c r="L187" s="9"/>
      <c r="M187" s="9"/>
      <c r="N187" s="14" t="s">
        <v>13</v>
      </c>
      <c r="O187" s="11">
        <v>2</v>
      </c>
      <c r="P187" s="11"/>
      <c r="Q187" s="11"/>
      <c r="R187" s="11"/>
      <c r="S187" s="9"/>
      <c r="T187" s="9"/>
      <c r="U187" s="9"/>
      <c r="V187" s="28" t="s">
        <v>28</v>
      </c>
      <c r="W187" s="9"/>
      <c r="X187" s="27" t="s">
        <v>25</v>
      </c>
      <c r="Y187" s="9"/>
      <c r="Z187" s="27" t="s">
        <v>26</v>
      </c>
      <c r="AA187" s="9"/>
    </row>
    <row r="188" spans="1:31" ht="31.5" thickTop="1" thickBot="1" x14ac:dyDescent="0.3">
      <c r="A188" s="9"/>
      <c r="B188" s="9"/>
      <c r="C188" s="9"/>
      <c r="D188" s="9"/>
      <c r="E188" s="11"/>
      <c r="F188" s="11"/>
      <c r="G188" s="14" t="s">
        <v>33</v>
      </c>
      <c r="H188" s="20">
        <f>H167</f>
        <v>65</v>
      </c>
      <c r="I188" s="11" t="s">
        <v>31</v>
      </c>
      <c r="J188" s="11" t="s">
        <v>30</v>
      </c>
      <c r="K188" s="11" t="s">
        <v>34</v>
      </c>
      <c r="L188" s="10" t="s">
        <v>32</v>
      </c>
      <c r="M188" s="10"/>
      <c r="N188" s="14" t="s">
        <v>33</v>
      </c>
      <c r="O188" s="20">
        <f>O167</f>
        <v>175</v>
      </c>
      <c r="P188" s="11" t="s">
        <v>31</v>
      </c>
      <c r="Q188" s="11" t="s">
        <v>30</v>
      </c>
      <c r="R188" s="11" t="s">
        <v>34</v>
      </c>
      <c r="S188" s="10" t="s">
        <v>32</v>
      </c>
      <c r="T188" s="10"/>
      <c r="U188" s="26" t="s">
        <v>34</v>
      </c>
      <c r="V188" s="26" t="s">
        <v>48</v>
      </c>
      <c r="W188" s="26" t="s">
        <v>34</v>
      </c>
      <c r="X188" s="26" t="s">
        <v>48</v>
      </c>
      <c r="Y188" s="26" t="s">
        <v>34</v>
      </c>
      <c r="Z188" s="26" t="s">
        <v>48</v>
      </c>
      <c r="AA188" s="9"/>
    </row>
    <row r="189" spans="1:31" ht="16.5" thickTop="1" thickBot="1" x14ac:dyDescent="0.3">
      <c r="A189" s="9"/>
      <c r="B189" s="9"/>
      <c r="C189" s="9"/>
      <c r="D189" s="9"/>
      <c r="E189" s="11"/>
      <c r="F189" s="11"/>
      <c r="G189" s="14"/>
      <c r="H189" s="11"/>
      <c r="I189" s="15">
        <v>5</v>
      </c>
      <c r="J189" s="11">
        <v>40</v>
      </c>
      <c r="K189" s="12">
        <f>CEILING(H188*J189/100*0.9,2.5)</f>
        <v>25</v>
      </c>
      <c r="M189" s="9"/>
      <c r="N189" s="14"/>
      <c r="O189" s="11"/>
      <c r="P189" s="15">
        <v>3</v>
      </c>
      <c r="Q189" s="11">
        <v>70</v>
      </c>
      <c r="R189" s="12">
        <f>CEILING(O188*Q189/100*0.9,5)</f>
        <v>115</v>
      </c>
      <c r="T189" s="9"/>
      <c r="U189" s="8">
        <f>IF(V171&gt;11.5,U171+2.5,U171)</f>
        <v>17.5</v>
      </c>
      <c r="V189" s="4"/>
      <c r="W189" s="8">
        <f>IF(X171&gt;11.5,W171+2.5,W171)</f>
        <v>35</v>
      </c>
      <c r="X189" s="24"/>
      <c r="Y189" s="8">
        <f>IF(Z171&gt;11.5,Y171+2,Y171)</f>
        <v>8</v>
      </c>
      <c r="Z189" s="24"/>
      <c r="AA189" s="9"/>
    </row>
    <row r="190" spans="1:31" ht="16.5" thickTop="1" thickBot="1" x14ac:dyDescent="0.3">
      <c r="A190" s="9"/>
      <c r="B190" s="9"/>
      <c r="C190" s="9"/>
      <c r="D190" s="9"/>
      <c r="E190" s="11"/>
      <c r="F190" s="11"/>
      <c r="G190" s="14"/>
      <c r="H190" s="11"/>
      <c r="I190" s="15">
        <v>5</v>
      </c>
      <c r="J190" s="11">
        <v>40</v>
      </c>
      <c r="K190" s="12">
        <f>CEILING(H188*J190/100*0.9,2.5)</f>
        <v>25</v>
      </c>
      <c r="M190" s="9"/>
      <c r="N190" s="14"/>
      <c r="O190" s="11"/>
      <c r="P190" s="15">
        <v>3</v>
      </c>
      <c r="Q190" s="11">
        <v>70</v>
      </c>
      <c r="R190" s="12">
        <f>CEILING(O188*Q190/100*0.9,5)</f>
        <v>115</v>
      </c>
      <c r="T190" s="9"/>
      <c r="U190" s="8">
        <f>U189</f>
        <v>17.5</v>
      </c>
      <c r="V190" s="3"/>
      <c r="W190" s="8">
        <f>W189</f>
        <v>35</v>
      </c>
      <c r="X190" s="24"/>
      <c r="Y190" s="8">
        <f>Y189</f>
        <v>8</v>
      </c>
      <c r="Z190" s="24"/>
      <c r="AA190" s="9"/>
    </row>
    <row r="191" spans="1:31" ht="16.5" thickTop="1" thickBot="1" x14ac:dyDescent="0.3">
      <c r="A191" s="9"/>
      <c r="B191" s="9"/>
      <c r="C191" s="9"/>
      <c r="D191" s="9"/>
      <c r="E191" s="11"/>
      <c r="F191" s="11"/>
      <c r="G191" s="14"/>
      <c r="H191" s="11"/>
      <c r="I191" s="15">
        <v>5</v>
      </c>
      <c r="J191" s="11">
        <v>50</v>
      </c>
      <c r="K191" s="12">
        <f>CEILING(H188*J191/100*0.9,2.5)</f>
        <v>30</v>
      </c>
      <c r="M191" s="9"/>
      <c r="N191" s="14"/>
      <c r="O191" s="11"/>
      <c r="P191" s="15">
        <v>3</v>
      </c>
      <c r="Q191" s="11">
        <v>80</v>
      </c>
      <c r="R191" s="12">
        <f>CEILING(O188*Q191/100*0.9,5)</f>
        <v>130</v>
      </c>
      <c r="T191" s="9"/>
      <c r="U191" s="8">
        <f>U190</f>
        <v>17.5</v>
      </c>
      <c r="W191" s="8">
        <f>W190</f>
        <v>35</v>
      </c>
      <c r="X191" s="24"/>
      <c r="Y191" s="8">
        <f>Y190</f>
        <v>8</v>
      </c>
      <c r="Z191" s="24"/>
      <c r="AA191" s="9"/>
    </row>
    <row r="192" spans="1:31" ht="16.5" thickTop="1" thickBot="1" x14ac:dyDescent="0.3">
      <c r="A192" s="9"/>
      <c r="B192" s="9"/>
      <c r="C192" s="9"/>
      <c r="D192" s="9"/>
      <c r="E192" s="11"/>
      <c r="F192" s="11"/>
      <c r="G192" s="14"/>
      <c r="H192" s="11"/>
      <c r="I192" s="15">
        <v>5</v>
      </c>
      <c r="J192" s="11">
        <v>50</v>
      </c>
      <c r="K192" s="12">
        <f>CEILING(H188*J192/100*0.9,2.5)</f>
        <v>30</v>
      </c>
      <c r="M192" s="9"/>
      <c r="N192" s="14"/>
      <c r="O192" s="11"/>
      <c r="P192" s="15">
        <v>3</v>
      </c>
      <c r="Q192" s="11">
        <v>80</v>
      </c>
      <c r="R192" s="12">
        <f>CEILING(O188*Q192/100*0.9,5)</f>
        <v>130</v>
      </c>
      <c r="T192" s="9"/>
      <c r="U192" s="8">
        <f>U191</f>
        <v>17.5</v>
      </c>
      <c r="W192" s="8">
        <f>W191</f>
        <v>35</v>
      </c>
      <c r="X192" s="25"/>
      <c r="Y192" s="8">
        <f>Y191</f>
        <v>8</v>
      </c>
      <c r="Z192" s="25"/>
      <c r="AA192" s="9"/>
    </row>
    <row r="193" spans="1:32" ht="16.5" thickTop="1" thickBot="1" x14ac:dyDescent="0.3">
      <c r="A193" s="9"/>
      <c r="B193" s="9"/>
      <c r="C193" s="9"/>
      <c r="D193" s="9"/>
      <c r="E193" s="11"/>
      <c r="F193" s="11"/>
      <c r="G193" s="14"/>
      <c r="H193" s="11"/>
      <c r="I193" s="16">
        <v>5</v>
      </c>
      <c r="J193" s="11">
        <v>60</v>
      </c>
      <c r="K193" s="12">
        <f>CEILING(H188*J193/100*0.9,2.5)</f>
        <v>37.5</v>
      </c>
      <c r="M193" s="9"/>
      <c r="N193" s="14"/>
      <c r="O193" s="11"/>
      <c r="P193" s="16">
        <v>3</v>
      </c>
      <c r="Q193" s="11">
        <v>90</v>
      </c>
      <c r="R193" s="12">
        <f>CEILING(O188*Q193/100*0.9,5)</f>
        <v>145</v>
      </c>
      <c r="T193" s="9"/>
      <c r="U193" s="9"/>
      <c r="V193" s="9"/>
      <c r="W193" s="9"/>
      <c r="X193" s="9"/>
      <c r="Y193" s="9"/>
      <c r="Z193" s="9"/>
      <c r="AA193" s="9"/>
      <c r="AD193">
        <f>K193*L193*0.0333+K193</f>
        <v>37.5</v>
      </c>
      <c r="AF193">
        <f>R193*S193*0.0333+R193</f>
        <v>145</v>
      </c>
    </row>
    <row r="194" spans="1:32" ht="16.5" thickTop="1" thickBot="1" x14ac:dyDescent="0.3">
      <c r="A194" s="9"/>
      <c r="B194" s="9"/>
      <c r="C194">
        <f>IF(H194&gt;3.4,0,H194)+IF(O194&gt;3.4,0,O194)</f>
        <v>2</v>
      </c>
      <c r="D194" t="s">
        <v>17</v>
      </c>
      <c r="E194" t="s">
        <v>2</v>
      </c>
      <c r="F194" s="9"/>
      <c r="G194" s="14" t="s">
        <v>14</v>
      </c>
      <c r="H194" s="11">
        <v>4</v>
      </c>
      <c r="I194" s="11"/>
      <c r="J194" s="11"/>
      <c r="K194" s="11"/>
      <c r="L194" s="9"/>
      <c r="M194" s="9"/>
      <c r="N194" s="14" t="s">
        <v>12</v>
      </c>
      <c r="O194" s="11">
        <v>2</v>
      </c>
      <c r="P194" s="11"/>
      <c r="Q194" s="11"/>
      <c r="R194" s="11"/>
      <c r="S194" s="9"/>
      <c r="T194" s="9"/>
      <c r="U194" s="9"/>
      <c r="V194" s="27" t="s">
        <v>47</v>
      </c>
      <c r="W194" s="9"/>
      <c r="X194" s="17" t="s">
        <v>27</v>
      </c>
      <c r="Y194" s="9"/>
      <c r="Z194" s="9"/>
      <c r="AA194" s="9"/>
    </row>
    <row r="195" spans="1:32" ht="31.5" thickTop="1" thickBot="1" x14ac:dyDescent="0.3">
      <c r="A195" s="9"/>
      <c r="B195" s="9"/>
      <c r="C195" s="9"/>
      <c r="D195" s="9"/>
      <c r="E195" s="11"/>
      <c r="F195" s="11"/>
      <c r="G195" s="14" t="s">
        <v>33</v>
      </c>
      <c r="H195" s="20">
        <f>H181</f>
        <v>107.5</v>
      </c>
      <c r="I195" s="11" t="s">
        <v>31</v>
      </c>
      <c r="J195" s="11" t="s">
        <v>30</v>
      </c>
      <c r="K195" s="11" t="s">
        <v>34</v>
      </c>
      <c r="L195" s="10" t="s">
        <v>32</v>
      </c>
      <c r="M195" s="10"/>
      <c r="N195" s="14" t="s">
        <v>33</v>
      </c>
      <c r="O195" s="20">
        <f>O181</f>
        <v>135</v>
      </c>
      <c r="P195" s="11" t="s">
        <v>31</v>
      </c>
      <c r="Q195" s="11" t="s">
        <v>30</v>
      </c>
      <c r="R195" s="11" t="s">
        <v>34</v>
      </c>
      <c r="S195" s="10" t="s">
        <v>32</v>
      </c>
      <c r="T195" s="10"/>
      <c r="U195" s="26" t="s">
        <v>34</v>
      </c>
      <c r="V195" s="26" t="s">
        <v>48</v>
      </c>
      <c r="W195" s="26" t="s">
        <v>34</v>
      </c>
      <c r="X195" s="26" t="s">
        <v>48</v>
      </c>
      <c r="Y195" s="9"/>
      <c r="Z195" s="9"/>
      <c r="AA195" s="9"/>
    </row>
    <row r="196" spans="1:32" ht="16.5" thickTop="1" thickBot="1" x14ac:dyDescent="0.3">
      <c r="A196" s="9"/>
      <c r="B196" s="9"/>
      <c r="C196" s="9"/>
      <c r="D196" s="9"/>
      <c r="E196" s="11"/>
      <c r="F196" s="11"/>
      <c r="G196" s="14"/>
      <c r="H196" s="11"/>
      <c r="I196" s="15">
        <v>5</v>
      </c>
      <c r="J196" s="11">
        <v>40</v>
      </c>
      <c r="K196" s="12">
        <f>CEILING(H195*J196/100*0.9,2.5)</f>
        <v>40</v>
      </c>
      <c r="M196" s="9"/>
      <c r="N196" s="14"/>
      <c r="O196" s="11"/>
      <c r="P196" s="15">
        <v>3</v>
      </c>
      <c r="Q196" s="11">
        <v>70</v>
      </c>
      <c r="R196" s="12">
        <f>CEILING(O195*Q196/100*0.9,5)</f>
        <v>90</v>
      </c>
      <c r="T196" s="9"/>
      <c r="U196" s="8">
        <f>IF(V178&gt;11.5,U178+2.5,U178)</f>
        <v>60</v>
      </c>
      <c r="W196" s="8">
        <f>IF(X178&gt;11.5,W178+2.5,W178)</f>
        <v>42.5</v>
      </c>
      <c r="X196" s="24"/>
      <c r="Y196" s="9"/>
      <c r="Z196" s="9"/>
      <c r="AA196" s="9"/>
    </row>
    <row r="197" spans="1:32" ht="16.5" thickTop="1" thickBot="1" x14ac:dyDescent="0.3">
      <c r="A197" s="9"/>
      <c r="B197" s="9"/>
      <c r="C197" s="9"/>
      <c r="D197" s="9"/>
      <c r="E197" s="11"/>
      <c r="F197" s="11"/>
      <c r="G197" s="14"/>
      <c r="H197" s="11"/>
      <c r="I197" s="15">
        <v>5</v>
      </c>
      <c r="J197" s="11">
        <v>40</v>
      </c>
      <c r="K197" s="12">
        <f>CEILING(H195*J197/100*0.9,2.5)</f>
        <v>40</v>
      </c>
      <c r="M197" s="9"/>
      <c r="N197" s="14"/>
      <c r="O197" s="11"/>
      <c r="P197" s="15">
        <v>3</v>
      </c>
      <c r="Q197" s="11">
        <v>70</v>
      </c>
      <c r="R197" s="12">
        <f>CEILING(O195*Q197/100*0.9,5)</f>
        <v>90</v>
      </c>
      <c r="T197" s="9"/>
      <c r="U197" s="8">
        <f>U196</f>
        <v>60</v>
      </c>
      <c r="W197" s="8">
        <f>W196</f>
        <v>42.5</v>
      </c>
      <c r="X197" s="24"/>
      <c r="Y197" s="9"/>
      <c r="Z197" s="9"/>
      <c r="AA197" s="9"/>
    </row>
    <row r="198" spans="1:32" ht="16.5" thickTop="1" thickBot="1" x14ac:dyDescent="0.3">
      <c r="A198" s="9"/>
      <c r="B198" s="9"/>
      <c r="C198" s="9"/>
      <c r="D198" s="9"/>
      <c r="E198" s="11"/>
      <c r="F198" s="11"/>
      <c r="G198" s="14"/>
      <c r="H198" s="11"/>
      <c r="I198" s="15">
        <v>5</v>
      </c>
      <c r="J198" s="11">
        <v>50</v>
      </c>
      <c r="K198" s="12">
        <f>CEILING(H195*J198/100*0.9,2.5)</f>
        <v>50</v>
      </c>
      <c r="M198" s="9"/>
      <c r="N198" s="14"/>
      <c r="O198" s="11"/>
      <c r="P198" s="15">
        <v>3</v>
      </c>
      <c r="Q198" s="11">
        <v>80</v>
      </c>
      <c r="R198" s="12">
        <f>CEILING(O195*Q198/100*0.9,5)</f>
        <v>100</v>
      </c>
      <c r="T198" s="9"/>
      <c r="U198" s="8">
        <f>U197</f>
        <v>60</v>
      </c>
      <c r="W198" s="8">
        <f>W197</f>
        <v>42.5</v>
      </c>
      <c r="X198" s="24"/>
      <c r="Y198" s="9"/>
      <c r="Z198" s="9"/>
      <c r="AA198" s="9"/>
    </row>
    <row r="199" spans="1:32" ht="16.5" thickTop="1" thickBot="1" x14ac:dyDescent="0.3">
      <c r="A199" s="9"/>
      <c r="B199" s="9"/>
      <c r="C199" s="9"/>
      <c r="D199" s="9"/>
      <c r="E199" s="11"/>
      <c r="F199" s="11"/>
      <c r="G199" s="14"/>
      <c r="H199" s="11"/>
      <c r="I199" s="15">
        <v>5</v>
      </c>
      <c r="J199" s="11">
        <v>50</v>
      </c>
      <c r="K199" s="12">
        <f>CEILING(H195*J199/100*0.9,2.5)</f>
        <v>50</v>
      </c>
      <c r="M199" s="9"/>
      <c r="N199" s="14"/>
      <c r="O199" s="11"/>
      <c r="P199" s="15">
        <v>3</v>
      </c>
      <c r="Q199" s="11">
        <v>80</v>
      </c>
      <c r="R199" s="12">
        <f>CEILING(O195*Q199/100*0.9,5)</f>
        <v>100</v>
      </c>
      <c r="T199" s="9"/>
      <c r="U199" s="8">
        <f>U198</f>
        <v>60</v>
      </c>
      <c r="W199" s="8">
        <f>W198</f>
        <v>42.5</v>
      </c>
      <c r="X199" s="25"/>
      <c r="Y199" s="9"/>
      <c r="Z199" s="9"/>
      <c r="AA199" s="9"/>
    </row>
    <row r="200" spans="1:32" ht="16.5" thickTop="1" thickBot="1" x14ac:dyDescent="0.3">
      <c r="A200" s="9"/>
      <c r="B200" s="9"/>
      <c r="C200" s="9"/>
      <c r="D200" s="9"/>
      <c r="E200" s="11"/>
      <c r="F200" s="11"/>
      <c r="G200" s="14"/>
      <c r="H200" s="11"/>
      <c r="I200" s="16">
        <v>5</v>
      </c>
      <c r="J200" s="11">
        <v>60</v>
      </c>
      <c r="K200" s="12">
        <f>CEILING(H195*J200/100*0.9,2.5)</f>
        <v>60</v>
      </c>
      <c r="M200" s="9"/>
      <c r="N200" s="14"/>
      <c r="O200" s="11"/>
      <c r="P200" s="16">
        <v>3</v>
      </c>
      <c r="Q200" s="11">
        <v>90</v>
      </c>
      <c r="R200" s="12">
        <f>CEILING(O195*Q200/100*0.9,5)</f>
        <v>110</v>
      </c>
      <c r="T200" s="9"/>
      <c r="U200" s="9"/>
      <c r="V200" s="9"/>
      <c r="W200" s="9"/>
      <c r="X200" s="9"/>
      <c r="Y200" s="9"/>
      <c r="Z200" s="9"/>
      <c r="AA200" s="9"/>
      <c r="AC200">
        <f>K200*L200*0.0333+K200</f>
        <v>60</v>
      </c>
      <c r="AE200">
        <f>R200*S200*0.0333+R200</f>
        <v>110</v>
      </c>
    </row>
    <row r="201" spans="1:32" ht="16.5" thickTop="1" thickBot="1" x14ac:dyDescent="0.3">
      <c r="A201" s="9"/>
      <c r="B201" s="1" t="s">
        <v>36</v>
      </c>
      <c r="C201">
        <f>IF(H201&gt;3.4,0,H201)+IF(O201&gt;3.4,0,O201)</f>
        <v>4</v>
      </c>
      <c r="D201" t="s">
        <v>15</v>
      </c>
      <c r="E201" t="s">
        <v>2</v>
      </c>
      <c r="F201" s="9"/>
      <c r="G201" s="14" t="s">
        <v>14</v>
      </c>
      <c r="H201" s="11">
        <v>1</v>
      </c>
      <c r="I201" s="11"/>
      <c r="J201" s="11"/>
      <c r="K201" s="11"/>
      <c r="L201" s="9"/>
      <c r="M201" s="9"/>
      <c r="N201" s="14" t="s">
        <v>12</v>
      </c>
      <c r="O201" s="11">
        <v>3</v>
      </c>
      <c r="P201" s="11"/>
      <c r="Q201" s="11"/>
      <c r="R201" s="11"/>
      <c r="S201" s="9"/>
      <c r="T201" s="9"/>
      <c r="U201" s="30"/>
      <c r="V201" s="29" t="s">
        <v>49</v>
      </c>
      <c r="W201" s="9"/>
      <c r="X201" s="31" t="s">
        <v>27</v>
      </c>
      <c r="Y201" s="9"/>
      <c r="Z201" s="9"/>
      <c r="AA201" s="9"/>
    </row>
    <row r="202" spans="1:32" ht="31.5" thickTop="1" thickBot="1" x14ac:dyDescent="0.3">
      <c r="A202" s="9"/>
      <c r="B202" s="9"/>
      <c r="C202" s="9"/>
      <c r="D202" s="9"/>
      <c r="E202" s="11"/>
      <c r="F202" s="11"/>
      <c r="G202" s="14" t="s">
        <v>33</v>
      </c>
      <c r="H202" s="20">
        <f>H195+IF(L184&lt;3.5,2.5,5)</f>
        <v>110</v>
      </c>
      <c r="I202" s="11" t="s">
        <v>31</v>
      </c>
      <c r="J202" s="11" t="s">
        <v>30</v>
      </c>
      <c r="K202" s="11" t="s">
        <v>34</v>
      </c>
      <c r="L202" s="10" t="s">
        <v>32</v>
      </c>
      <c r="M202" s="10"/>
      <c r="N202" s="14"/>
      <c r="O202" s="20">
        <f>O195</f>
        <v>135</v>
      </c>
      <c r="P202" s="11" t="s">
        <v>31</v>
      </c>
      <c r="Q202" s="11" t="s">
        <v>30</v>
      </c>
      <c r="R202" s="11" t="s">
        <v>34</v>
      </c>
      <c r="S202" s="10" t="s">
        <v>32</v>
      </c>
      <c r="T202" s="10"/>
      <c r="U202" s="26" t="s">
        <v>34</v>
      </c>
      <c r="V202" s="26" t="s">
        <v>48</v>
      </c>
      <c r="W202" s="26" t="s">
        <v>34</v>
      </c>
      <c r="X202" s="26" t="s">
        <v>48</v>
      </c>
      <c r="Y202" s="9"/>
      <c r="Z202" s="9"/>
      <c r="AA202" s="9"/>
    </row>
    <row r="203" spans="1:32" ht="16.5" thickTop="1" thickBot="1" x14ac:dyDescent="0.3">
      <c r="A203" s="9"/>
      <c r="B203" s="9"/>
      <c r="C203" s="9"/>
      <c r="D203" s="9"/>
      <c r="E203" s="11"/>
      <c r="F203" s="11"/>
      <c r="G203" s="14"/>
      <c r="H203" s="11"/>
      <c r="I203" s="15">
        <v>5</v>
      </c>
      <c r="J203" s="11">
        <v>65</v>
      </c>
      <c r="K203" s="12">
        <f>CEILING(H202*J203/100*0.9,2.5)</f>
        <v>65</v>
      </c>
      <c r="M203" s="9"/>
      <c r="N203" s="14"/>
      <c r="O203" s="11"/>
      <c r="P203" s="15">
        <v>5</v>
      </c>
      <c r="Q203" s="11">
        <v>75</v>
      </c>
      <c r="R203" s="12">
        <f>CEILING(O202*0.9*Q203/100,5)</f>
        <v>95</v>
      </c>
      <c r="T203" s="9"/>
      <c r="U203" s="8">
        <f>IF(V185&gt;11.5,U185+2.5,U185)</f>
        <v>70</v>
      </c>
      <c r="V203" s="4"/>
      <c r="W203" s="8">
        <f>IF(X199&gt;11.5,W199+2.5,W199)</f>
        <v>42.5</v>
      </c>
      <c r="X203" s="24"/>
      <c r="Y203" s="9"/>
      <c r="Z203" s="9"/>
      <c r="AA203" s="9"/>
    </row>
    <row r="204" spans="1:32" ht="16.5" thickTop="1" thickBot="1" x14ac:dyDescent="0.3">
      <c r="A204" s="9"/>
      <c r="B204" s="9"/>
      <c r="C204" s="9"/>
      <c r="D204" s="9"/>
      <c r="E204" s="11"/>
      <c r="F204" s="11"/>
      <c r="G204" s="14"/>
      <c r="H204" s="11"/>
      <c r="I204" s="15">
        <v>5</v>
      </c>
      <c r="J204" s="11">
        <v>65</v>
      </c>
      <c r="K204" s="12">
        <f>CEILING(H202*J204/100*0.9,2.5)</f>
        <v>65</v>
      </c>
      <c r="M204" s="9"/>
      <c r="N204" s="14"/>
      <c r="O204" s="11"/>
      <c r="P204" s="15">
        <v>3</v>
      </c>
      <c r="Q204" s="11">
        <v>85</v>
      </c>
      <c r="R204" s="12">
        <f>CEILING(O202*0.9*Q204/100,5)</f>
        <v>105</v>
      </c>
      <c r="T204" s="9"/>
      <c r="U204" s="8">
        <f>U203</f>
        <v>70</v>
      </c>
      <c r="V204" s="4"/>
      <c r="W204" s="8">
        <f>W203</f>
        <v>42.5</v>
      </c>
      <c r="X204" s="24"/>
      <c r="Y204" s="9"/>
      <c r="Z204" s="9"/>
      <c r="AA204" s="9"/>
    </row>
    <row r="205" spans="1:32" ht="16.5" thickTop="1" thickBot="1" x14ac:dyDescent="0.3">
      <c r="A205" s="9"/>
      <c r="B205" s="9"/>
      <c r="C205" s="9"/>
      <c r="D205" s="9"/>
      <c r="E205" s="11"/>
      <c r="F205" s="11"/>
      <c r="G205" s="14"/>
      <c r="H205" s="11"/>
      <c r="I205" s="15">
        <v>5</v>
      </c>
      <c r="J205" s="11">
        <v>75</v>
      </c>
      <c r="K205" s="12">
        <f>CEILING(H202*J205/100*0.9,2.5)</f>
        <v>75</v>
      </c>
      <c r="M205" s="9"/>
      <c r="N205" s="14"/>
      <c r="O205" s="11" t="s">
        <v>35</v>
      </c>
      <c r="P205" s="15">
        <v>1</v>
      </c>
      <c r="Q205" s="11">
        <v>95</v>
      </c>
      <c r="R205" s="12">
        <f>CEILING(O202*0.9*Q205/100,5)</f>
        <v>120</v>
      </c>
      <c r="T205" s="9"/>
      <c r="U205" s="8">
        <f>U204</f>
        <v>70</v>
      </c>
      <c r="V205" s="4"/>
      <c r="W205" s="8">
        <f>W204</f>
        <v>42.5</v>
      </c>
      <c r="X205" s="24"/>
      <c r="Y205" s="9"/>
      <c r="Z205" s="9"/>
      <c r="AA205" s="9"/>
    </row>
    <row r="206" spans="1:32" ht="16.5" thickTop="1" thickBot="1" x14ac:dyDescent="0.3">
      <c r="A206" s="9"/>
      <c r="B206" s="9"/>
      <c r="C206" s="9"/>
      <c r="D206" s="9"/>
      <c r="E206" s="11"/>
      <c r="F206" s="11"/>
      <c r="G206" s="14"/>
      <c r="H206" s="11"/>
      <c r="I206" s="15">
        <v>5</v>
      </c>
      <c r="J206" s="11">
        <v>75</v>
      </c>
      <c r="K206" s="12">
        <f>CEILING(H202*J206/100*0.9,2.5)</f>
        <v>75</v>
      </c>
      <c r="M206" s="9"/>
      <c r="N206" s="14"/>
      <c r="O206" s="11"/>
      <c r="P206" s="11"/>
      <c r="Q206" s="11"/>
      <c r="R206" s="11"/>
      <c r="S206" s="9"/>
      <c r="T206" s="9"/>
      <c r="U206" s="8">
        <f>U205</f>
        <v>70</v>
      </c>
      <c r="V206" s="4"/>
      <c r="W206" s="8">
        <f>W205</f>
        <v>42.5</v>
      </c>
      <c r="X206" s="25"/>
      <c r="Y206" s="9"/>
      <c r="Z206" s="9"/>
      <c r="AA206" s="9"/>
    </row>
    <row r="207" spans="1:32" ht="16.5" thickTop="1" thickBot="1" x14ac:dyDescent="0.3">
      <c r="A207" s="9"/>
      <c r="B207" s="9"/>
      <c r="C207" s="9"/>
      <c r="D207" s="9"/>
      <c r="E207" s="11"/>
      <c r="F207" s="11"/>
      <c r="G207" s="14"/>
      <c r="H207" s="11"/>
      <c r="I207" s="15">
        <v>5</v>
      </c>
      <c r="J207" s="11">
        <v>85</v>
      </c>
      <c r="K207" s="12">
        <f>CEILING(H202*J207/100*0.9,2.5)</f>
        <v>85</v>
      </c>
      <c r="M207" s="9"/>
      <c r="N207" s="14"/>
      <c r="O207" s="11"/>
      <c r="P207" s="11"/>
      <c r="Q207" s="11"/>
      <c r="R207" s="11"/>
      <c r="S207" s="9"/>
      <c r="T207" s="9"/>
      <c r="U207" s="9"/>
      <c r="V207" s="9"/>
      <c r="W207" s="9"/>
      <c r="X207" s="9"/>
      <c r="Y207" s="9"/>
      <c r="Z207" s="9"/>
      <c r="AA207" s="9"/>
      <c r="AC207">
        <f>K207*L207*0.0333+K207</f>
        <v>85</v>
      </c>
      <c r="AE207">
        <f>R205*S205*0.0333+R205</f>
        <v>120</v>
      </c>
    </row>
    <row r="208" spans="1:32" ht="16.5" thickTop="1" thickBot="1" x14ac:dyDescent="0.3">
      <c r="A208" s="9"/>
      <c r="B208" s="9"/>
      <c r="C208">
        <f>IF(H208&gt;3.4,0,H208)+IF(O208&gt;3.4,0,O208)</f>
        <v>4</v>
      </c>
      <c r="D208" t="s">
        <v>16</v>
      </c>
      <c r="E208" t="s">
        <v>3</v>
      </c>
      <c r="F208" s="9"/>
      <c r="G208" s="14" t="s">
        <v>4</v>
      </c>
      <c r="H208" s="11">
        <v>1</v>
      </c>
      <c r="I208" s="11"/>
      <c r="J208" s="11"/>
      <c r="K208" s="11"/>
      <c r="L208" s="9"/>
      <c r="M208" s="9"/>
      <c r="N208" s="14" t="s">
        <v>13</v>
      </c>
      <c r="O208" s="11">
        <v>3</v>
      </c>
      <c r="P208" s="11"/>
      <c r="Q208" s="11"/>
      <c r="R208" s="11"/>
      <c r="S208" s="9"/>
      <c r="T208" s="9"/>
      <c r="U208" s="9"/>
      <c r="V208" s="28" t="s">
        <v>28</v>
      </c>
      <c r="W208" s="9"/>
      <c r="X208" s="27" t="s">
        <v>25</v>
      </c>
      <c r="Y208" s="9"/>
      <c r="Z208" s="27" t="s">
        <v>26</v>
      </c>
      <c r="AA208" s="9"/>
    </row>
    <row r="209" spans="1:32" ht="31.5" thickTop="1" thickBot="1" x14ac:dyDescent="0.3">
      <c r="A209" s="9"/>
      <c r="B209" s="9"/>
      <c r="C209" s="9"/>
      <c r="D209" s="9"/>
      <c r="E209" s="11"/>
      <c r="F209" s="11"/>
      <c r="G209" s="14" t="s">
        <v>33</v>
      </c>
      <c r="H209" s="20">
        <f>H167+IF(L170&lt;3.5,2.5,5)</f>
        <v>70</v>
      </c>
      <c r="I209" s="11" t="s">
        <v>31</v>
      </c>
      <c r="J209" s="11" t="s">
        <v>30</v>
      </c>
      <c r="K209" s="11" t="s">
        <v>34</v>
      </c>
      <c r="L209" s="10" t="s">
        <v>32</v>
      </c>
      <c r="M209" s="10"/>
      <c r="N209" s="14"/>
      <c r="O209" s="20">
        <f>O188</f>
        <v>175</v>
      </c>
      <c r="P209" s="11" t="s">
        <v>31</v>
      </c>
      <c r="Q209" s="11" t="s">
        <v>30</v>
      </c>
      <c r="R209" s="11" t="s">
        <v>34</v>
      </c>
      <c r="S209" s="10" t="s">
        <v>32</v>
      </c>
      <c r="T209" s="10"/>
      <c r="U209" s="26" t="s">
        <v>34</v>
      </c>
      <c r="V209" s="26" t="s">
        <v>48</v>
      </c>
      <c r="W209" s="26" t="s">
        <v>34</v>
      </c>
      <c r="X209" s="26" t="s">
        <v>48</v>
      </c>
      <c r="Y209" s="26" t="s">
        <v>34</v>
      </c>
      <c r="Z209" s="26" t="s">
        <v>48</v>
      </c>
      <c r="AA209" s="9"/>
    </row>
    <row r="210" spans="1:32" ht="16.5" thickTop="1" thickBot="1" x14ac:dyDescent="0.3">
      <c r="A210" s="9"/>
      <c r="B210" s="9"/>
      <c r="C210" s="9"/>
      <c r="D210" s="9"/>
      <c r="E210" s="11"/>
      <c r="F210" s="11"/>
      <c r="G210" s="14"/>
      <c r="H210" s="11"/>
      <c r="I210" s="15">
        <v>5</v>
      </c>
      <c r="J210" s="11">
        <v>65</v>
      </c>
      <c r="K210" s="12">
        <f>CEILING(H209*J210/100*0.9,2.5)</f>
        <v>42.5</v>
      </c>
      <c r="M210" s="9"/>
      <c r="N210" s="14"/>
      <c r="O210" s="11"/>
      <c r="P210" s="15">
        <v>5</v>
      </c>
      <c r="Q210" s="11">
        <v>75</v>
      </c>
      <c r="R210" s="12">
        <f>CEILING(O209*0.9*Q210/100,5)</f>
        <v>120</v>
      </c>
      <c r="T210" s="9"/>
      <c r="U210" s="8">
        <f>IF(V192&gt;11.5,U192+2.5,U192)</f>
        <v>17.5</v>
      </c>
      <c r="V210" s="4"/>
      <c r="W210" s="8">
        <f>IF(X192&gt;11.5,W192+2.5,W192)</f>
        <v>35</v>
      </c>
      <c r="X210" s="24"/>
      <c r="Y210" s="8">
        <f>IF(Z192&gt;11.5,Y192+2,Y192)</f>
        <v>8</v>
      </c>
      <c r="Z210" s="24"/>
      <c r="AA210" s="9"/>
    </row>
    <row r="211" spans="1:32" ht="16.5" thickTop="1" thickBot="1" x14ac:dyDescent="0.3">
      <c r="A211" s="9"/>
      <c r="B211" s="9"/>
      <c r="C211" s="9"/>
      <c r="D211" s="9"/>
      <c r="E211" s="11"/>
      <c r="F211" s="11"/>
      <c r="G211" s="14"/>
      <c r="H211" s="11"/>
      <c r="I211" s="15">
        <v>5</v>
      </c>
      <c r="J211" s="11">
        <v>65</v>
      </c>
      <c r="K211" s="12">
        <f>CEILING(H209*J211/100*0.9,2.5)</f>
        <v>42.5</v>
      </c>
      <c r="M211" s="9"/>
      <c r="N211" s="14"/>
      <c r="O211" s="11"/>
      <c r="P211" s="15">
        <v>3</v>
      </c>
      <c r="Q211" s="11">
        <v>85</v>
      </c>
      <c r="R211" s="12">
        <f>CEILING(O209*0.9*Q211/100,5)</f>
        <v>135</v>
      </c>
      <c r="T211" s="9"/>
      <c r="U211" s="8">
        <f>U210</f>
        <v>17.5</v>
      </c>
      <c r="V211" s="3"/>
      <c r="W211" s="8">
        <f>W210</f>
        <v>35</v>
      </c>
      <c r="X211" s="24"/>
      <c r="Y211" s="8">
        <f>Y210</f>
        <v>8</v>
      </c>
      <c r="Z211" s="24"/>
      <c r="AA211" s="9"/>
    </row>
    <row r="212" spans="1:32" ht="16.5" thickTop="1" thickBot="1" x14ac:dyDescent="0.3">
      <c r="A212" s="9"/>
      <c r="B212" s="9"/>
      <c r="C212" s="9"/>
      <c r="D212" s="9"/>
      <c r="E212" s="11"/>
      <c r="F212" s="11"/>
      <c r="G212" s="14"/>
      <c r="H212" s="11"/>
      <c r="I212" s="15">
        <v>5</v>
      </c>
      <c r="J212" s="11">
        <v>75</v>
      </c>
      <c r="K212" s="12">
        <f>CEILING(H209*J212/100*0.9,2.5)</f>
        <v>47.5</v>
      </c>
      <c r="M212" s="9"/>
      <c r="N212" s="14"/>
      <c r="O212" s="11" t="s">
        <v>35</v>
      </c>
      <c r="P212" s="15">
        <v>1</v>
      </c>
      <c r="Q212" s="11">
        <v>95</v>
      </c>
      <c r="R212" s="12">
        <f>CEILING(O209*0.9*Q212/100,5)</f>
        <v>150</v>
      </c>
      <c r="T212" s="9"/>
      <c r="U212" s="8">
        <f>U211</f>
        <v>17.5</v>
      </c>
      <c r="W212" s="8">
        <f>W211</f>
        <v>35</v>
      </c>
      <c r="X212" s="24"/>
      <c r="Y212" s="8">
        <f>Y211</f>
        <v>8</v>
      </c>
      <c r="Z212" s="24"/>
      <c r="AA212" s="9"/>
    </row>
    <row r="213" spans="1:32" ht="16.5" thickTop="1" thickBot="1" x14ac:dyDescent="0.3">
      <c r="A213" s="9"/>
      <c r="B213" s="9"/>
      <c r="C213" s="9"/>
      <c r="D213" s="9"/>
      <c r="E213" s="11"/>
      <c r="F213" s="11"/>
      <c r="G213" s="14"/>
      <c r="H213" s="11"/>
      <c r="I213" s="15">
        <v>5</v>
      </c>
      <c r="J213" s="11">
        <v>75</v>
      </c>
      <c r="K213" s="12">
        <f>CEILING(H209*J213/100*0.9,2.5)</f>
        <v>47.5</v>
      </c>
      <c r="M213" s="9"/>
      <c r="N213" s="14"/>
      <c r="O213" s="11"/>
      <c r="P213" s="11"/>
      <c r="Q213" s="11"/>
      <c r="R213" s="11"/>
      <c r="S213" s="9"/>
      <c r="T213" s="9"/>
      <c r="U213" s="8">
        <f>U212</f>
        <v>17.5</v>
      </c>
      <c r="W213" s="8">
        <f>W212</f>
        <v>35</v>
      </c>
      <c r="X213" s="25"/>
      <c r="Y213" s="8">
        <f>Y212</f>
        <v>8</v>
      </c>
      <c r="Z213" s="25"/>
      <c r="AA213" s="9"/>
    </row>
    <row r="214" spans="1:32" ht="16.5" thickTop="1" thickBot="1" x14ac:dyDescent="0.3">
      <c r="A214" s="9"/>
      <c r="B214" s="9"/>
      <c r="C214" s="9"/>
      <c r="D214" s="9"/>
      <c r="E214" s="11"/>
      <c r="F214" s="11"/>
      <c r="G214" s="14"/>
      <c r="H214" s="11"/>
      <c r="I214" s="15">
        <v>5</v>
      </c>
      <c r="J214" s="11">
        <v>85</v>
      </c>
      <c r="K214" s="12">
        <f>CEILING(H209*J214/100*0.9,2.5)</f>
        <v>55</v>
      </c>
      <c r="M214" s="9"/>
      <c r="N214" s="14"/>
      <c r="O214" s="11"/>
      <c r="P214" s="11"/>
      <c r="Q214" s="11"/>
      <c r="R214" s="11"/>
      <c r="S214" s="9"/>
      <c r="T214" s="9"/>
      <c r="U214" s="9"/>
      <c r="V214" s="9"/>
      <c r="W214" s="9"/>
      <c r="X214" s="9"/>
      <c r="Y214" s="9"/>
      <c r="Z214" s="9"/>
      <c r="AA214" s="9"/>
      <c r="AD214">
        <f>K214*L214*0.0333+K214</f>
        <v>55</v>
      </c>
      <c r="AF214">
        <f>R212*S212*0.0333+R212</f>
        <v>150</v>
      </c>
    </row>
    <row r="215" spans="1:32" ht="16.5" thickTop="1" thickBot="1" x14ac:dyDescent="0.3">
      <c r="A215" s="9"/>
      <c r="B215" s="9"/>
      <c r="C215">
        <f>IF(H215&gt;3.4,0,H215)+IF(O215&gt;3.4,0,O215)</f>
        <v>2</v>
      </c>
      <c r="D215" t="s">
        <v>17</v>
      </c>
      <c r="E215" t="s">
        <v>2</v>
      </c>
      <c r="F215" s="9"/>
      <c r="G215" s="14" t="s">
        <v>14</v>
      </c>
      <c r="H215" s="11">
        <v>2</v>
      </c>
      <c r="I215" s="11"/>
      <c r="J215" s="11"/>
      <c r="K215" s="11"/>
      <c r="L215" s="9"/>
      <c r="M215" s="9"/>
      <c r="N215" s="14" t="s">
        <v>12</v>
      </c>
      <c r="O215" s="11">
        <v>4</v>
      </c>
      <c r="P215" s="11"/>
      <c r="Q215" s="11"/>
      <c r="R215" s="11"/>
      <c r="S215" s="9"/>
      <c r="T215" s="9"/>
      <c r="U215" s="9"/>
      <c r="V215" s="27" t="s">
        <v>47</v>
      </c>
      <c r="W215" s="9"/>
      <c r="X215" s="17" t="s">
        <v>27</v>
      </c>
      <c r="Y215" s="9"/>
      <c r="Z215" s="9"/>
      <c r="AA215" s="9"/>
    </row>
    <row r="216" spans="1:32" ht="31.5" thickTop="1" thickBot="1" x14ac:dyDescent="0.3">
      <c r="A216" s="9"/>
      <c r="B216" s="9"/>
      <c r="C216" s="9"/>
      <c r="D216" s="9"/>
      <c r="E216" s="11"/>
      <c r="F216" s="11"/>
      <c r="G216" s="14" t="s">
        <v>33</v>
      </c>
      <c r="H216" s="19">
        <f>H202</f>
        <v>110</v>
      </c>
      <c r="I216" s="11" t="s">
        <v>31</v>
      </c>
      <c r="J216" s="11" t="s">
        <v>30</v>
      </c>
      <c r="K216" s="11" t="s">
        <v>34</v>
      </c>
      <c r="L216" s="10" t="s">
        <v>32</v>
      </c>
      <c r="M216" s="10"/>
      <c r="N216" s="14" t="s">
        <v>33</v>
      </c>
      <c r="O216" s="20">
        <f>O202</f>
        <v>135</v>
      </c>
      <c r="P216" s="11" t="s">
        <v>31</v>
      </c>
      <c r="Q216" s="11" t="s">
        <v>30</v>
      </c>
      <c r="R216" s="11" t="s">
        <v>34</v>
      </c>
      <c r="S216" s="10" t="s">
        <v>32</v>
      </c>
      <c r="T216" s="10"/>
      <c r="U216" s="26" t="s">
        <v>34</v>
      </c>
      <c r="V216" s="26" t="s">
        <v>48</v>
      </c>
      <c r="W216" s="26" t="s">
        <v>34</v>
      </c>
      <c r="X216" s="26" t="s">
        <v>48</v>
      </c>
      <c r="Y216" s="9"/>
      <c r="Z216" s="9"/>
      <c r="AA216" s="9"/>
    </row>
    <row r="217" spans="1:32" ht="16.5" thickTop="1" thickBot="1" x14ac:dyDescent="0.3">
      <c r="A217" s="9"/>
      <c r="B217" s="9"/>
      <c r="C217" s="9"/>
      <c r="D217" s="9"/>
      <c r="E217" s="11"/>
      <c r="F217" s="11"/>
      <c r="G217" s="14"/>
      <c r="H217" s="11"/>
      <c r="I217" s="15">
        <v>3</v>
      </c>
      <c r="J217" s="11">
        <v>70</v>
      </c>
      <c r="K217" s="12">
        <f>CEILING(H216*J217/100*0.9,2.5)</f>
        <v>70</v>
      </c>
      <c r="M217" s="9"/>
      <c r="N217" s="14"/>
      <c r="O217" s="11"/>
      <c r="P217" s="15">
        <v>5</v>
      </c>
      <c r="Q217" s="11">
        <v>40</v>
      </c>
      <c r="R217" s="12">
        <f>CEILING(O216*Q217/100*0.9,5)</f>
        <v>50</v>
      </c>
      <c r="T217" s="9"/>
      <c r="U217" s="8">
        <f>IF(V199&gt;11.5,U199+2.5,U199)</f>
        <v>60</v>
      </c>
      <c r="W217" s="8">
        <f>IF(X199&gt;11.5,W199+2.5,W199)</f>
        <v>42.5</v>
      </c>
      <c r="X217" s="24"/>
      <c r="Y217" s="9"/>
      <c r="Z217" s="9"/>
      <c r="AA217" s="9"/>
    </row>
    <row r="218" spans="1:32" ht="16.5" thickTop="1" thickBot="1" x14ac:dyDescent="0.3">
      <c r="A218" s="9"/>
      <c r="B218" s="9"/>
      <c r="C218" s="9"/>
      <c r="D218" s="9"/>
      <c r="E218" s="11"/>
      <c r="F218" s="11"/>
      <c r="G218" s="14"/>
      <c r="H218" s="11"/>
      <c r="I218" s="15">
        <v>3</v>
      </c>
      <c r="J218" s="11">
        <v>70</v>
      </c>
      <c r="K218" s="12">
        <f>CEILING(H216*J218/100*0.9,2.5)</f>
        <v>70</v>
      </c>
      <c r="M218" s="9"/>
      <c r="N218" s="14"/>
      <c r="O218" s="11"/>
      <c r="P218" s="15">
        <v>5</v>
      </c>
      <c r="Q218" s="11">
        <v>40</v>
      </c>
      <c r="R218" s="12">
        <f>CEILING(O216*Q218/100*0.9,5)</f>
        <v>50</v>
      </c>
      <c r="T218" s="9"/>
      <c r="U218" s="8">
        <f>U217</f>
        <v>60</v>
      </c>
      <c r="W218" s="8">
        <f>W217</f>
        <v>42.5</v>
      </c>
      <c r="X218" s="24"/>
      <c r="Y218" s="9"/>
      <c r="Z218" s="9"/>
      <c r="AA218" s="9"/>
    </row>
    <row r="219" spans="1:32" ht="16.5" thickTop="1" thickBot="1" x14ac:dyDescent="0.3">
      <c r="A219" s="9"/>
      <c r="B219" s="9"/>
      <c r="C219" s="9"/>
      <c r="D219" s="9"/>
      <c r="E219" s="11"/>
      <c r="F219" s="11"/>
      <c r="G219" s="14"/>
      <c r="H219" s="11"/>
      <c r="I219" s="15">
        <v>3</v>
      </c>
      <c r="J219" s="11">
        <v>80</v>
      </c>
      <c r="K219" s="12">
        <f>CEILING(H216*J219/100*0.9,2.5)</f>
        <v>80</v>
      </c>
      <c r="M219" s="9"/>
      <c r="N219" s="14"/>
      <c r="O219" s="11"/>
      <c r="P219" s="15">
        <v>5</v>
      </c>
      <c r="Q219" s="11">
        <v>50</v>
      </c>
      <c r="R219" s="12">
        <f>CEILING(O216*Q219/100*0.9,5)</f>
        <v>65</v>
      </c>
      <c r="T219" s="9"/>
      <c r="U219" s="8">
        <f>U218</f>
        <v>60</v>
      </c>
      <c r="W219" s="8">
        <f>W218</f>
        <v>42.5</v>
      </c>
      <c r="X219" s="24"/>
      <c r="Y219" s="9"/>
      <c r="Z219" s="9"/>
      <c r="AA219" s="9"/>
    </row>
    <row r="220" spans="1:32" ht="16.5" thickTop="1" thickBot="1" x14ac:dyDescent="0.3">
      <c r="A220" s="9"/>
      <c r="B220" s="9"/>
      <c r="C220" s="9"/>
      <c r="D220" s="9"/>
      <c r="E220" s="11"/>
      <c r="F220" s="11"/>
      <c r="G220" s="14"/>
      <c r="H220" s="11"/>
      <c r="I220" s="15">
        <v>3</v>
      </c>
      <c r="J220" s="11">
        <v>80</v>
      </c>
      <c r="K220" s="12">
        <f>CEILING(H216*J220/100*0.9,2.5)</f>
        <v>80</v>
      </c>
      <c r="M220" s="9"/>
      <c r="N220" s="14"/>
      <c r="O220" s="11"/>
      <c r="P220" s="15">
        <v>5</v>
      </c>
      <c r="Q220" s="11">
        <v>50</v>
      </c>
      <c r="R220" s="12">
        <f>CEILING(O216*Q220/100*0.9,5)</f>
        <v>65</v>
      </c>
      <c r="T220" s="9"/>
      <c r="U220" s="8">
        <f>U219</f>
        <v>60</v>
      </c>
      <c r="W220" s="8">
        <f>W219</f>
        <v>42.5</v>
      </c>
      <c r="X220" s="25"/>
      <c r="Y220" s="9"/>
      <c r="Z220" s="9"/>
      <c r="AA220" s="9"/>
    </row>
    <row r="221" spans="1:32" ht="16.5" thickTop="1" thickBot="1" x14ac:dyDescent="0.3">
      <c r="A221" s="9"/>
      <c r="B221" s="9"/>
      <c r="C221" s="9"/>
      <c r="D221" s="9"/>
      <c r="E221" s="11"/>
      <c r="F221" s="11"/>
      <c r="G221" s="14"/>
      <c r="H221" s="11"/>
      <c r="I221" s="15">
        <v>3</v>
      </c>
      <c r="J221" s="11">
        <v>90</v>
      </c>
      <c r="K221" s="12">
        <f>CEILING(H216*J221/100*0.9,2.5)</f>
        <v>90</v>
      </c>
      <c r="M221" s="9"/>
      <c r="N221" s="14"/>
      <c r="O221" s="11"/>
      <c r="P221" s="15">
        <v>5</v>
      </c>
      <c r="Q221" s="11">
        <v>60</v>
      </c>
      <c r="R221" s="12">
        <f>CEILING(O216*Q221/100*0.9,5)</f>
        <v>75</v>
      </c>
      <c r="T221" s="9"/>
      <c r="U221" s="9"/>
      <c r="V221" s="9"/>
      <c r="W221" s="9"/>
      <c r="X221" s="9"/>
      <c r="Y221" s="9"/>
      <c r="Z221" s="9"/>
      <c r="AA221" s="9"/>
      <c r="AC221">
        <f>K221*L221*0.0333+K221</f>
        <v>90</v>
      </c>
      <c r="AE221">
        <f>R221*S221*0.0333+R221</f>
        <v>75</v>
      </c>
    </row>
    <row r="222" spans="1:32" ht="16.5" thickTop="1" thickBot="1" x14ac:dyDescent="0.3">
      <c r="A222" s="9"/>
      <c r="B222" s="1" t="s">
        <v>37</v>
      </c>
      <c r="C222">
        <f>IF(H222&gt;3.4,0,H222)+IF(O222&gt;3.4,0,O222)</f>
        <v>4</v>
      </c>
      <c r="D222" t="s">
        <v>15</v>
      </c>
      <c r="E222" t="s">
        <v>2</v>
      </c>
      <c r="F222" s="9"/>
      <c r="G222" s="14" t="s">
        <v>14</v>
      </c>
      <c r="H222" s="11">
        <v>3</v>
      </c>
      <c r="I222" s="11"/>
      <c r="J222" s="11"/>
      <c r="K222" s="11"/>
      <c r="L222" s="9"/>
      <c r="M222" s="9"/>
      <c r="N222" s="14" t="s">
        <v>12</v>
      </c>
      <c r="O222" s="11">
        <v>1</v>
      </c>
      <c r="P222" s="11"/>
      <c r="Q222" s="11"/>
      <c r="R222" s="11"/>
      <c r="S222" s="9"/>
      <c r="T222" s="9"/>
      <c r="U222" s="30"/>
      <c r="V222" s="29" t="s">
        <v>49</v>
      </c>
      <c r="W222" s="9"/>
      <c r="X222" s="31" t="s">
        <v>27</v>
      </c>
      <c r="Y222" s="9"/>
      <c r="Z222" s="9"/>
      <c r="AA222" s="9"/>
    </row>
    <row r="223" spans="1:32" ht="31.5" thickTop="1" thickBot="1" x14ac:dyDescent="0.3">
      <c r="A223" s="9"/>
      <c r="B223" s="9"/>
      <c r="C223" s="9"/>
      <c r="D223" s="9"/>
      <c r="E223" s="11"/>
      <c r="F223" s="11"/>
      <c r="G223" s="14"/>
      <c r="H223" s="20">
        <f>H216</f>
        <v>110</v>
      </c>
      <c r="I223" s="11" t="s">
        <v>31</v>
      </c>
      <c r="J223" s="11" t="s">
        <v>30</v>
      </c>
      <c r="K223" s="11" t="s">
        <v>34</v>
      </c>
      <c r="L223" s="10" t="s">
        <v>32</v>
      </c>
      <c r="M223" s="10"/>
      <c r="N223" s="14" t="s">
        <v>33</v>
      </c>
      <c r="O223" s="20">
        <f>O202+IF(S205&lt;3.5,2.5,5)</f>
        <v>137.5</v>
      </c>
      <c r="P223" s="11" t="s">
        <v>31</v>
      </c>
      <c r="Q223" s="11" t="s">
        <v>30</v>
      </c>
      <c r="R223" s="11" t="s">
        <v>34</v>
      </c>
      <c r="S223" s="10" t="s">
        <v>32</v>
      </c>
      <c r="T223" s="10"/>
      <c r="U223" s="26" t="s">
        <v>34</v>
      </c>
      <c r="V223" s="26" t="s">
        <v>48</v>
      </c>
      <c r="W223" s="26" t="s">
        <v>34</v>
      </c>
      <c r="X223" s="26" t="s">
        <v>48</v>
      </c>
      <c r="Y223" s="9"/>
      <c r="Z223" s="9"/>
      <c r="AA223" s="9"/>
    </row>
    <row r="224" spans="1:32" ht="16.5" thickTop="1" thickBot="1" x14ac:dyDescent="0.3">
      <c r="A224" s="9"/>
      <c r="B224" s="9"/>
      <c r="C224" s="9"/>
      <c r="D224" s="9"/>
      <c r="E224" s="11"/>
      <c r="F224" s="11"/>
      <c r="G224" s="14"/>
      <c r="H224" s="11"/>
      <c r="I224" s="15">
        <v>5</v>
      </c>
      <c r="J224" s="11">
        <v>75</v>
      </c>
      <c r="K224" s="12">
        <f>CEILING(H223*0.9*J224/100,2.5)</f>
        <v>75</v>
      </c>
      <c r="M224" s="9"/>
      <c r="N224" s="14"/>
      <c r="O224" s="11"/>
      <c r="P224" s="15">
        <v>5</v>
      </c>
      <c r="Q224" s="11">
        <v>65</v>
      </c>
      <c r="R224" s="12">
        <f>CEILING(O223*Q224/100*0.9,5)</f>
        <v>85</v>
      </c>
      <c r="T224" s="9"/>
      <c r="U224" s="8">
        <f>IF(V206&gt;11.5,U206+2.5,U206)</f>
        <v>70</v>
      </c>
      <c r="V224" s="4"/>
      <c r="W224" s="8">
        <f>IF(X220&gt;11.5,W220+2.5,W220)</f>
        <v>42.5</v>
      </c>
      <c r="X224" s="24"/>
      <c r="Y224" s="9"/>
      <c r="Z224" s="9"/>
      <c r="AA224" s="9"/>
    </row>
    <row r="225" spans="1:32" ht="16.5" thickTop="1" thickBot="1" x14ac:dyDescent="0.3">
      <c r="A225" s="9"/>
      <c r="B225" s="9"/>
      <c r="C225" s="9"/>
      <c r="D225" s="9"/>
      <c r="E225" s="11"/>
      <c r="F225" s="11"/>
      <c r="G225" s="14"/>
      <c r="H225" s="11"/>
      <c r="I225" s="15">
        <v>3</v>
      </c>
      <c r="J225" s="11">
        <v>85</v>
      </c>
      <c r="K225" s="12">
        <f>CEILING(H223*0.9*J225/100,2.5)</f>
        <v>85</v>
      </c>
      <c r="M225" s="9"/>
      <c r="N225" s="14"/>
      <c r="O225" s="11"/>
      <c r="P225" s="15">
        <v>5</v>
      </c>
      <c r="Q225" s="11">
        <v>65</v>
      </c>
      <c r="R225" s="12">
        <f>CEILING(O223*Q225/100*0.9,5)</f>
        <v>85</v>
      </c>
      <c r="T225" s="9"/>
      <c r="U225" s="8">
        <f>U224</f>
        <v>70</v>
      </c>
      <c r="V225" s="4"/>
      <c r="W225" s="8">
        <f>W224</f>
        <v>42.5</v>
      </c>
      <c r="X225" s="24"/>
      <c r="Y225" s="9"/>
      <c r="Z225" s="9"/>
      <c r="AA225" s="9"/>
    </row>
    <row r="226" spans="1:32" ht="16.5" thickTop="1" thickBot="1" x14ac:dyDescent="0.3">
      <c r="A226" s="9"/>
      <c r="B226" s="9"/>
      <c r="C226" s="9"/>
      <c r="D226" s="9"/>
      <c r="E226" s="11"/>
      <c r="F226" s="11"/>
      <c r="G226" s="14"/>
      <c r="H226" s="11" t="s">
        <v>35</v>
      </c>
      <c r="I226" s="15">
        <v>1</v>
      </c>
      <c r="J226" s="11">
        <v>95</v>
      </c>
      <c r="K226" s="12">
        <f>CEILING(H223*0.9*J226/100,2.5)</f>
        <v>95</v>
      </c>
      <c r="M226" s="9"/>
      <c r="N226" s="14"/>
      <c r="O226" s="11"/>
      <c r="P226" s="15">
        <v>5</v>
      </c>
      <c r="Q226" s="11">
        <v>75</v>
      </c>
      <c r="R226" s="12">
        <f>CEILING(O223*Q226/100*0.9,5)</f>
        <v>95</v>
      </c>
      <c r="T226" s="9"/>
      <c r="U226" s="8">
        <f>U225</f>
        <v>70</v>
      </c>
      <c r="V226" s="4"/>
      <c r="W226" s="8">
        <f>W225</f>
        <v>42.5</v>
      </c>
      <c r="X226" s="24"/>
      <c r="Y226" s="9"/>
      <c r="Z226" s="9"/>
      <c r="AA226" s="9"/>
      <c r="AC226"/>
      <c r="AE226">
        <f>R226*S226*0.0333+R226</f>
        <v>95</v>
      </c>
    </row>
    <row r="227" spans="1:32" ht="16.5" thickTop="1" thickBot="1" x14ac:dyDescent="0.3">
      <c r="A227" s="9"/>
      <c r="B227" s="9"/>
      <c r="C227" s="9"/>
      <c r="D227" s="9"/>
      <c r="E227" s="11"/>
      <c r="F227" s="11"/>
      <c r="G227" s="14"/>
      <c r="H227" s="11"/>
      <c r="I227" s="11"/>
      <c r="J227" s="11"/>
      <c r="K227" s="11"/>
      <c r="L227" s="9"/>
      <c r="M227" s="9"/>
      <c r="N227" s="14"/>
      <c r="O227" s="11"/>
      <c r="P227" s="15">
        <v>5</v>
      </c>
      <c r="Q227" s="11">
        <v>75</v>
      </c>
      <c r="R227" s="12">
        <f>CEILING(O223*Q227/100*0.9,5)</f>
        <v>95</v>
      </c>
      <c r="T227" s="9"/>
      <c r="U227" s="8">
        <f>U226</f>
        <v>70</v>
      </c>
      <c r="V227" s="4"/>
      <c r="W227" s="8">
        <f>W226</f>
        <v>42.5</v>
      </c>
      <c r="X227" s="25"/>
      <c r="Y227" s="9"/>
      <c r="Z227" s="9"/>
      <c r="AA227" s="9"/>
    </row>
    <row r="228" spans="1:32" ht="16.5" thickTop="1" thickBot="1" x14ac:dyDescent="0.3">
      <c r="A228" s="9"/>
      <c r="B228" s="9"/>
      <c r="C228" s="9"/>
      <c r="D228" s="9"/>
      <c r="E228" s="11"/>
      <c r="F228" s="11"/>
      <c r="G228" s="14"/>
      <c r="H228" s="11"/>
      <c r="I228" s="11"/>
      <c r="J228" s="11"/>
      <c r="K228" s="11"/>
      <c r="L228" s="9"/>
      <c r="M228" s="9"/>
      <c r="N228" s="14"/>
      <c r="O228" s="11"/>
      <c r="P228" s="16">
        <v>5</v>
      </c>
      <c r="Q228" s="11">
        <v>85</v>
      </c>
      <c r="R228" s="12">
        <f>CEILING(O223*Q228/100*0.9,5)</f>
        <v>110</v>
      </c>
      <c r="T228" s="9"/>
      <c r="U228" s="9"/>
      <c r="V228" s="9"/>
      <c r="W228" s="9"/>
      <c r="X228" s="9"/>
      <c r="Y228" s="9"/>
      <c r="Z228" s="9"/>
      <c r="AA228" s="9"/>
      <c r="AC228">
        <f>K226*L226*0.0333+K226</f>
        <v>95</v>
      </c>
    </row>
    <row r="229" spans="1:32" ht="16.5" thickTop="1" thickBot="1" x14ac:dyDescent="0.3">
      <c r="A229" s="9"/>
      <c r="B229" s="9"/>
      <c r="C229">
        <f>IF(H229&gt;3.4,0,H229)+IF(O229&gt;3.4,0,O229)</f>
        <v>2</v>
      </c>
      <c r="D229" t="s">
        <v>16</v>
      </c>
      <c r="E229" t="s">
        <v>3</v>
      </c>
      <c r="F229" s="9"/>
      <c r="G229" s="14" t="s">
        <v>4</v>
      </c>
      <c r="H229" s="11">
        <v>2</v>
      </c>
      <c r="I229" s="11"/>
      <c r="J229" s="11"/>
      <c r="K229" s="11"/>
      <c r="L229" s="9"/>
      <c r="M229" s="9"/>
      <c r="N229" s="14" t="s">
        <v>13</v>
      </c>
      <c r="O229" s="11">
        <v>4</v>
      </c>
      <c r="P229" s="11"/>
      <c r="Q229" s="11"/>
      <c r="R229" s="11"/>
      <c r="S229" s="9"/>
      <c r="T229" s="9"/>
      <c r="U229" s="9"/>
      <c r="V229" s="28" t="s">
        <v>28</v>
      </c>
      <c r="W229" s="9"/>
      <c r="X229" s="27" t="s">
        <v>25</v>
      </c>
      <c r="Y229" s="9"/>
      <c r="Z229" s="27" t="s">
        <v>26</v>
      </c>
      <c r="AA229" s="9"/>
    </row>
    <row r="230" spans="1:32" ht="31.5" thickTop="1" thickBot="1" x14ac:dyDescent="0.3">
      <c r="A230" s="9"/>
      <c r="B230" s="9"/>
      <c r="C230" s="9"/>
      <c r="D230" s="9"/>
      <c r="E230" s="11"/>
      <c r="F230" s="11"/>
      <c r="G230" s="14" t="s">
        <v>33</v>
      </c>
      <c r="H230" s="20">
        <f>H209</f>
        <v>70</v>
      </c>
      <c r="I230" s="11" t="s">
        <v>31</v>
      </c>
      <c r="J230" s="11" t="s">
        <v>30</v>
      </c>
      <c r="K230" s="11" t="s">
        <v>34</v>
      </c>
      <c r="L230" s="10" t="s">
        <v>32</v>
      </c>
      <c r="M230" s="10"/>
      <c r="N230" s="14" t="s">
        <v>33</v>
      </c>
      <c r="O230" s="20">
        <f>O209</f>
        <v>175</v>
      </c>
      <c r="P230" s="11" t="s">
        <v>31</v>
      </c>
      <c r="Q230" s="11" t="s">
        <v>30</v>
      </c>
      <c r="R230" s="11" t="s">
        <v>34</v>
      </c>
      <c r="S230" s="10" t="s">
        <v>32</v>
      </c>
      <c r="T230" s="10"/>
      <c r="U230" s="26" t="s">
        <v>34</v>
      </c>
      <c r="V230" s="26" t="s">
        <v>48</v>
      </c>
      <c r="W230" s="26" t="s">
        <v>34</v>
      </c>
      <c r="X230" s="26" t="s">
        <v>48</v>
      </c>
      <c r="Y230" s="26" t="s">
        <v>34</v>
      </c>
      <c r="Z230" s="26" t="s">
        <v>48</v>
      </c>
      <c r="AA230" s="9"/>
    </row>
    <row r="231" spans="1:32" ht="16.5" thickTop="1" thickBot="1" x14ac:dyDescent="0.3">
      <c r="A231" s="9"/>
      <c r="B231" s="9"/>
      <c r="C231" s="9"/>
      <c r="D231" s="9"/>
      <c r="E231" s="11"/>
      <c r="F231" s="11"/>
      <c r="G231" s="14"/>
      <c r="H231" s="11"/>
      <c r="I231" s="15">
        <v>3</v>
      </c>
      <c r="J231" s="11">
        <v>70</v>
      </c>
      <c r="K231" s="12">
        <f>CEILING(H230*J231/100*0.9,2.5)</f>
        <v>45</v>
      </c>
      <c r="M231" s="9"/>
      <c r="N231" s="14"/>
      <c r="O231" s="11"/>
      <c r="P231" s="15">
        <v>5</v>
      </c>
      <c r="Q231" s="11">
        <v>40</v>
      </c>
      <c r="R231" s="12">
        <f>CEILING(O230*Q231/100*0.9,5)</f>
        <v>65</v>
      </c>
      <c r="T231" s="9"/>
      <c r="U231" s="8">
        <f>IF(V213&gt;11.5,U213+2.5,U213)</f>
        <v>17.5</v>
      </c>
      <c r="V231" s="4"/>
      <c r="W231" s="8">
        <f>IF(X213&gt;11.5,W213+2.5,W213)</f>
        <v>35</v>
      </c>
      <c r="X231" s="24"/>
      <c r="Y231" s="8">
        <f>IF(Z213&gt;11.5,Y213+2,Y213)</f>
        <v>8</v>
      </c>
      <c r="Z231" s="24"/>
      <c r="AA231" s="9"/>
    </row>
    <row r="232" spans="1:32" ht="16.5" thickTop="1" thickBot="1" x14ac:dyDescent="0.3">
      <c r="A232" s="9"/>
      <c r="B232" s="9"/>
      <c r="C232" s="9"/>
      <c r="D232" s="9"/>
      <c r="E232" s="11"/>
      <c r="F232" s="11"/>
      <c r="G232" s="14"/>
      <c r="H232" s="11"/>
      <c r="I232" s="15">
        <v>3</v>
      </c>
      <c r="J232" s="11">
        <v>70</v>
      </c>
      <c r="K232" s="12">
        <f>CEILING(H230*J232/100*0.9,2.5)</f>
        <v>45</v>
      </c>
      <c r="M232" s="9"/>
      <c r="N232" s="14"/>
      <c r="O232" s="11"/>
      <c r="P232" s="15">
        <v>5</v>
      </c>
      <c r="Q232" s="11">
        <v>40</v>
      </c>
      <c r="R232" s="12">
        <f>CEILING(O230*Q232/100*0.9,5)</f>
        <v>65</v>
      </c>
      <c r="T232" s="9"/>
      <c r="U232" s="8">
        <f>U231</f>
        <v>17.5</v>
      </c>
      <c r="V232" s="3"/>
      <c r="W232" s="8">
        <f>W231</f>
        <v>35</v>
      </c>
      <c r="X232" s="24"/>
      <c r="Y232" s="8">
        <f>Y231</f>
        <v>8</v>
      </c>
      <c r="Z232" s="24"/>
      <c r="AA232" s="9"/>
    </row>
    <row r="233" spans="1:32" ht="16.5" thickTop="1" thickBot="1" x14ac:dyDescent="0.3">
      <c r="A233" s="9"/>
      <c r="B233" s="9"/>
      <c r="C233" s="9"/>
      <c r="D233" s="9"/>
      <c r="E233" s="11"/>
      <c r="F233" s="11"/>
      <c r="G233" s="14"/>
      <c r="H233" s="11"/>
      <c r="I233" s="15">
        <v>3</v>
      </c>
      <c r="J233" s="11">
        <v>80</v>
      </c>
      <c r="K233" s="12">
        <f>CEILING(H230*J233/100*0.9,2.5)</f>
        <v>52.5</v>
      </c>
      <c r="M233" s="9"/>
      <c r="N233" s="14"/>
      <c r="O233" s="11"/>
      <c r="P233" s="15">
        <v>5</v>
      </c>
      <c r="Q233" s="11">
        <v>50</v>
      </c>
      <c r="R233" s="12">
        <f>CEILING(O230*Q233/100*0.9,5)</f>
        <v>80</v>
      </c>
      <c r="T233" s="9"/>
      <c r="U233" s="8">
        <f>U232</f>
        <v>17.5</v>
      </c>
      <c r="W233" s="8">
        <f>W232</f>
        <v>35</v>
      </c>
      <c r="X233" s="24"/>
      <c r="Y233" s="8">
        <f>Y232</f>
        <v>8</v>
      </c>
      <c r="Z233" s="24"/>
      <c r="AA233" s="9"/>
    </row>
    <row r="234" spans="1:32" ht="16.5" thickTop="1" thickBot="1" x14ac:dyDescent="0.3">
      <c r="A234" s="9"/>
      <c r="B234" s="9"/>
      <c r="C234" s="9"/>
      <c r="D234" s="9"/>
      <c r="E234" s="11"/>
      <c r="F234" s="11"/>
      <c r="G234" s="14"/>
      <c r="H234" s="11"/>
      <c r="I234" s="15">
        <v>3</v>
      </c>
      <c r="J234" s="11">
        <v>80</v>
      </c>
      <c r="K234" s="12">
        <f>CEILING(H230*J234/100*0.9,2.5)</f>
        <v>52.5</v>
      </c>
      <c r="M234" s="9"/>
      <c r="N234" s="14"/>
      <c r="O234" s="11"/>
      <c r="P234" s="15">
        <v>5</v>
      </c>
      <c r="Q234" s="11">
        <v>50</v>
      </c>
      <c r="R234" s="12">
        <f>CEILING(O230*Q234/100*0.9,5)</f>
        <v>80</v>
      </c>
      <c r="T234" s="9"/>
      <c r="U234" s="8">
        <f>U233</f>
        <v>17.5</v>
      </c>
      <c r="W234" s="8">
        <f>W233</f>
        <v>35</v>
      </c>
      <c r="X234" s="25"/>
      <c r="Y234" s="8">
        <f>Y233</f>
        <v>8</v>
      </c>
      <c r="Z234" s="25"/>
      <c r="AA234" s="9"/>
    </row>
    <row r="235" spans="1:32" ht="16.5" thickTop="1" thickBot="1" x14ac:dyDescent="0.3">
      <c r="A235" s="9"/>
      <c r="B235" s="9"/>
      <c r="C235" s="9"/>
      <c r="D235" s="9"/>
      <c r="E235" s="11"/>
      <c r="F235" s="11"/>
      <c r="G235" s="14"/>
      <c r="H235" s="11"/>
      <c r="I235" s="15">
        <v>3</v>
      </c>
      <c r="J235" s="11">
        <v>90</v>
      </c>
      <c r="K235" s="12">
        <f>CEILING(H230*J235/100*0.9,2.5)</f>
        <v>57.5</v>
      </c>
      <c r="M235" s="9"/>
      <c r="N235" s="14"/>
      <c r="O235" s="11"/>
      <c r="P235" s="15">
        <v>5</v>
      </c>
      <c r="Q235" s="11">
        <v>60</v>
      </c>
      <c r="R235" s="12">
        <f>CEILING(O230*Q235/100*0.9,5)</f>
        <v>95</v>
      </c>
      <c r="T235" s="9"/>
      <c r="U235" s="9"/>
      <c r="V235" s="9"/>
      <c r="W235" s="9"/>
      <c r="X235" s="9"/>
      <c r="Y235" s="9"/>
      <c r="Z235" s="9"/>
      <c r="AA235" s="9"/>
      <c r="AD235">
        <f>K235*L235*0.0333+K235</f>
        <v>57.5</v>
      </c>
      <c r="AF235">
        <f>R235*S235*0.0333+R235</f>
        <v>95</v>
      </c>
    </row>
    <row r="236" spans="1:32" ht="16.5" thickTop="1" thickBot="1" x14ac:dyDescent="0.3">
      <c r="A236" s="9"/>
      <c r="B236" s="9"/>
      <c r="C236">
        <f>IF(H236&gt;3.4,0,H236)+IF(O236&gt;3.4,0,O236)</f>
        <v>2</v>
      </c>
      <c r="D236" t="s">
        <v>17</v>
      </c>
      <c r="E236" t="s">
        <v>2</v>
      </c>
      <c r="F236" s="9"/>
      <c r="G236" s="14" t="s">
        <v>14</v>
      </c>
      <c r="H236" s="11">
        <v>4</v>
      </c>
      <c r="I236" s="11"/>
      <c r="J236" s="11"/>
      <c r="K236" s="11"/>
      <c r="L236" s="9"/>
      <c r="M236" s="9"/>
      <c r="N236" s="14" t="s">
        <v>12</v>
      </c>
      <c r="O236" s="11">
        <v>2</v>
      </c>
      <c r="P236" s="11"/>
      <c r="Q236" s="11"/>
      <c r="R236" s="11"/>
      <c r="S236" s="9"/>
      <c r="T236" s="9"/>
      <c r="U236" s="9"/>
      <c r="V236" s="27" t="s">
        <v>47</v>
      </c>
      <c r="W236" s="9"/>
      <c r="X236" s="17" t="s">
        <v>27</v>
      </c>
      <c r="Y236" s="9"/>
      <c r="Z236" s="9"/>
      <c r="AA236" s="9"/>
    </row>
    <row r="237" spans="1:32" ht="31.5" thickTop="1" thickBot="1" x14ac:dyDescent="0.3">
      <c r="A237" s="9"/>
      <c r="B237" s="9"/>
      <c r="C237" s="9"/>
      <c r="D237" s="9"/>
      <c r="E237" s="11"/>
      <c r="F237" s="11"/>
      <c r="G237" s="14" t="s">
        <v>33</v>
      </c>
      <c r="H237" s="20">
        <f>H223</f>
        <v>110</v>
      </c>
      <c r="I237" s="11" t="s">
        <v>31</v>
      </c>
      <c r="J237" s="11" t="s">
        <v>30</v>
      </c>
      <c r="K237" s="11" t="s">
        <v>34</v>
      </c>
      <c r="L237" s="10" t="s">
        <v>32</v>
      </c>
      <c r="M237" s="10"/>
      <c r="N237" s="14" t="s">
        <v>33</v>
      </c>
      <c r="O237" s="20">
        <f>O223</f>
        <v>137.5</v>
      </c>
      <c r="P237" s="11" t="s">
        <v>31</v>
      </c>
      <c r="Q237" s="11" t="s">
        <v>30</v>
      </c>
      <c r="R237" s="11" t="s">
        <v>34</v>
      </c>
      <c r="S237" s="10" t="s">
        <v>32</v>
      </c>
      <c r="T237" s="10"/>
      <c r="U237" s="26" t="s">
        <v>34</v>
      </c>
      <c r="V237" s="26" t="s">
        <v>48</v>
      </c>
      <c r="W237" s="26" t="s">
        <v>34</v>
      </c>
      <c r="X237" s="26" t="s">
        <v>48</v>
      </c>
      <c r="Y237" s="9"/>
      <c r="Z237" s="9"/>
      <c r="AA237" s="9"/>
    </row>
    <row r="238" spans="1:32" ht="16.5" thickTop="1" thickBot="1" x14ac:dyDescent="0.3">
      <c r="A238" s="9"/>
      <c r="B238" s="9"/>
      <c r="C238" s="9"/>
      <c r="D238" s="9"/>
      <c r="E238" s="11"/>
      <c r="F238" s="11"/>
      <c r="G238" s="14"/>
      <c r="H238" s="11"/>
      <c r="I238" s="15">
        <v>5</v>
      </c>
      <c r="J238" s="11">
        <v>40</v>
      </c>
      <c r="K238" s="12">
        <f>CEILING(H237*J238/100*0.9,2.5)</f>
        <v>40</v>
      </c>
      <c r="M238" s="9"/>
      <c r="N238" s="14"/>
      <c r="O238" s="11"/>
      <c r="P238" s="15">
        <v>3</v>
      </c>
      <c r="Q238" s="11">
        <v>70</v>
      </c>
      <c r="R238" s="12">
        <f>CEILING(O237*Q238/100*0.9,5)</f>
        <v>90</v>
      </c>
      <c r="T238" s="9"/>
      <c r="U238" s="8">
        <f>IF(V220&gt;11.5,U220+2.5,U220)</f>
        <v>60</v>
      </c>
      <c r="W238" s="8">
        <f>IF(X220&gt;11.5,W220+2.5,W220)</f>
        <v>42.5</v>
      </c>
      <c r="X238" s="24"/>
      <c r="Y238" s="9"/>
      <c r="Z238" s="9"/>
      <c r="AA238" s="9"/>
    </row>
    <row r="239" spans="1:32" ht="16.5" thickTop="1" thickBot="1" x14ac:dyDescent="0.3">
      <c r="A239" s="9"/>
      <c r="B239" s="9"/>
      <c r="C239" s="9"/>
      <c r="D239" s="9"/>
      <c r="E239" s="11"/>
      <c r="F239" s="11"/>
      <c r="G239" s="14"/>
      <c r="H239" s="11"/>
      <c r="I239" s="15">
        <v>5</v>
      </c>
      <c r="J239" s="11">
        <v>40</v>
      </c>
      <c r="K239" s="12">
        <f>CEILING(H237*J239/100*0.9,2.5)</f>
        <v>40</v>
      </c>
      <c r="M239" s="9"/>
      <c r="N239" s="14"/>
      <c r="O239" s="11"/>
      <c r="P239" s="15">
        <v>3</v>
      </c>
      <c r="Q239" s="11">
        <v>70</v>
      </c>
      <c r="R239" s="12">
        <f>CEILING(O237*Q239/100*0.9,5)</f>
        <v>90</v>
      </c>
      <c r="T239" s="9"/>
      <c r="U239" s="8">
        <f>U238</f>
        <v>60</v>
      </c>
      <c r="W239" s="8">
        <f>W238</f>
        <v>42.5</v>
      </c>
      <c r="X239" s="24"/>
      <c r="Y239" s="9"/>
      <c r="Z239" s="9"/>
      <c r="AA239" s="9"/>
    </row>
    <row r="240" spans="1:32" ht="16.5" thickTop="1" thickBot="1" x14ac:dyDescent="0.3">
      <c r="A240" s="9"/>
      <c r="B240" s="9"/>
      <c r="C240" s="9"/>
      <c r="D240" s="9"/>
      <c r="E240" s="11"/>
      <c r="F240" s="11"/>
      <c r="G240" s="14"/>
      <c r="H240" s="11"/>
      <c r="I240" s="15">
        <v>5</v>
      </c>
      <c r="J240" s="11">
        <v>50</v>
      </c>
      <c r="K240" s="12">
        <f>CEILING(H237*J240/100*0.9,2.5)</f>
        <v>50</v>
      </c>
      <c r="M240" s="9"/>
      <c r="N240" s="14"/>
      <c r="O240" s="11"/>
      <c r="P240" s="15">
        <v>3</v>
      </c>
      <c r="Q240" s="11">
        <v>80</v>
      </c>
      <c r="R240" s="12">
        <f>CEILING(O237*Q240/100*0.9,5)</f>
        <v>100</v>
      </c>
      <c r="T240" s="9"/>
      <c r="U240" s="8">
        <f>U239</f>
        <v>60</v>
      </c>
      <c r="W240" s="8">
        <f>W239</f>
        <v>42.5</v>
      </c>
      <c r="X240" s="24"/>
      <c r="Y240" s="9"/>
      <c r="Z240" s="9"/>
      <c r="AA240" s="9"/>
    </row>
    <row r="241" spans="1:32" ht="16.5" thickTop="1" thickBot="1" x14ac:dyDescent="0.3">
      <c r="A241" s="9"/>
      <c r="B241" s="9"/>
      <c r="C241" s="9"/>
      <c r="D241" s="9"/>
      <c r="E241" s="11"/>
      <c r="F241" s="11"/>
      <c r="G241" s="14"/>
      <c r="H241" s="11"/>
      <c r="I241" s="15">
        <v>5</v>
      </c>
      <c r="J241" s="11">
        <v>50</v>
      </c>
      <c r="K241" s="12">
        <f>CEILING(H237*J241/100*0.9,2.5)</f>
        <v>50</v>
      </c>
      <c r="M241" s="9"/>
      <c r="N241" s="14"/>
      <c r="O241" s="11"/>
      <c r="P241" s="15">
        <v>3</v>
      </c>
      <c r="Q241" s="11">
        <v>80</v>
      </c>
      <c r="R241" s="12">
        <f>CEILING(O237*Q241/100*0.9,5)</f>
        <v>100</v>
      </c>
      <c r="T241" s="9"/>
      <c r="U241" s="8">
        <f>U240</f>
        <v>60</v>
      </c>
      <c r="W241" s="8">
        <f>W240</f>
        <v>42.5</v>
      </c>
      <c r="X241" s="25"/>
      <c r="Y241" s="9"/>
      <c r="Z241" s="9"/>
      <c r="AA241" s="9"/>
    </row>
    <row r="242" spans="1:32" ht="16.5" thickTop="1" thickBot="1" x14ac:dyDescent="0.3">
      <c r="A242" s="9"/>
      <c r="B242" s="9"/>
      <c r="C242" s="9"/>
      <c r="D242" s="9"/>
      <c r="E242" s="11"/>
      <c r="F242" s="11"/>
      <c r="G242" s="14"/>
      <c r="H242" s="11"/>
      <c r="I242" s="16">
        <v>5</v>
      </c>
      <c r="J242" s="11">
        <v>60</v>
      </c>
      <c r="K242" s="12">
        <f>CEILING(H237*J242/100*0.9,2.5)</f>
        <v>60</v>
      </c>
      <c r="M242" s="9"/>
      <c r="N242" s="14"/>
      <c r="O242" s="11"/>
      <c r="P242" s="16">
        <v>3</v>
      </c>
      <c r="Q242" s="11">
        <v>90</v>
      </c>
      <c r="R242" s="12">
        <f>CEILING(O237*Q242/100*0.9,5)</f>
        <v>115</v>
      </c>
      <c r="T242" s="9"/>
      <c r="U242" s="9"/>
      <c r="V242" s="9"/>
      <c r="W242" s="9"/>
      <c r="X242" s="9"/>
      <c r="Y242" s="9"/>
      <c r="Z242" s="9"/>
      <c r="AA242" s="9"/>
      <c r="AC242">
        <f>K242*L242*0.0333+K242</f>
        <v>60</v>
      </c>
      <c r="AE242">
        <f>R242*S242*0.0333+R242</f>
        <v>115</v>
      </c>
    </row>
    <row r="243" spans="1:32" ht="16.5" thickTop="1" thickBot="1" x14ac:dyDescent="0.3">
      <c r="A243" s="9"/>
      <c r="B243" s="1" t="s">
        <v>38</v>
      </c>
      <c r="C243">
        <f>IF(H243&gt;3.4,0,H243)+IF(O243&gt;3.4,0,O243)</f>
        <v>4</v>
      </c>
      <c r="D243" t="s">
        <v>15</v>
      </c>
      <c r="E243" t="s">
        <v>2</v>
      </c>
      <c r="F243" s="9"/>
      <c r="G243" s="14" t="s">
        <v>14</v>
      </c>
      <c r="H243" s="11">
        <v>1</v>
      </c>
      <c r="I243" s="11"/>
      <c r="J243" s="11"/>
      <c r="K243" s="11"/>
      <c r="L243" s="9"/>
      <c r="M243" s="9"/>
      <c r="N243" s="14" t="s">
        <v>12</v>
      </c>
      <c r="O243" s="11">
        <v>3</v>
      </c>
      <c r="P243" s="11"/>
      <c r="Q243" s="11"/>
      <c r="R243" s="11"/>
      <c r="S243" s="9"/>
      <c r="T243" s="9"/>
      <c r="U243" s="30"/>
      <c r="V243" s="29" t="s">
        <v>49</v>
      </c>
      <c r="W243" s="9"/>
      <c r="X243" s="31" t="s">
        <v>27</v>
      </c>
      <c r="Y243" s="9"/>
      <c r="Z243" s="9"/>
      <c r="AA243" s="9"/>
    </row>
    <row r="244" spans="1:32" ht="31.5" thickTop="1" thickBot="1" x14ac:dyDescent="0.3">
      <c r="A244" s="9"/>
      <c r="B244" s="9"/>
      <c r="C244" s="9"/>
      <c r="D244" s="9"/>
      <c r="E244" s="11"/>
      <c r="F244" s="11"/>
      <c r="G244" s="14" t="s">
        <v>33</v>
      </c>
      <c r="H244" s="20">
        <f>H223+IF(L226&lt;3.5,2.5,5)</f>
        <v>112.5</v>
      </c>
      <c r="I244" s="11" t="s">
        <v>31</v>
      </c>
      <c r="J244" s="11" t="s">
        <v>30</v>
      </c>
      <c r="K244" s="11" t="s">
        <v>34</v>
      </c>
      <c r="L244" s="10" t="s">
        <v>32</v>
      </c>
      <c r="M244" s="10"/>
      <c r="N244" s="14"/>
      <c r="O244" s="20">
        <f>O237</f>
        <v>137.5</v>
      </c>
      <c r="P244" s="11" t="s">
        <v>31</v>
      </c>
      <c r="Q244" s="11" t="s">
        <v>30</v>
      </c>
      <c r="R244" s="11" t="s">
        <v>34</v>
      </c>
      <c r="S244" s="10" t="s">
        <v>32</v>
      </c>
      <c r="T244" s="10"/>
      <c r="U244" s="26" t="s">
        <v>34</v>
      </c>
      <c r="V244" s="26" t="s">
        <v>48</v>
      </c>
      <c r="W244" s="26" t="s">
        <v>34</v>
      </c>
      <c r="X244" s="26" t="s">
        <v>48</v>
      </c>
      <c r="Y244" s="9"/>
      <c r="Z244" s="9"/>
      <c r="AA244" s="9"/>
    </row>
    <row r="245" spans="1:32" ht="16.5" thickTop="1" thickBot="1" x14ac:dyDescent="0.3">
      <c r="A245" s="9"/>
      <c r="B245" s="9"/>
      <c r="C245" s="9"/>
      <c r="D245" s="9"/>
      <c r="E245" s="11"/>
      <c r="F245" s="11"/>
      <c r="G245" s="14"/>
      <c r="H245" s="11"/>
      <c r="I245" s="15">
        <v>5</v>
      </c>
      <c r="J245" s="11">
        <v>65</v>
      </c>
      <c r="K245" s="12">
        <f>CEILING(H244*J245/100*0.9,2.5)</f>
        <v>67.5</v>
      </c>
      <c r="M245" s="9"/>
      <c r="N245" s="14"/>
      <c r="O245" s="11"/>
      <c r="P245" s="15">
        <v>5</v>
      </c>
      <c r="Q245" s="11">
        <v>75</v>
      </c>
      <c r="R245" s="12">
        <f>CEILING(O244*0.9*Q245/100,5)</f>
        <v>95</v>
      </c>
      <c r="T245" s="9"/>
      <c r="U245" s="8">
        <f>IF(V227&gt;11.5,U227+2.5,U227)</f>
        <v>70</v>
      </c>
      <c r="V245" s="4"/>
      <c r="W245" s="8">
        <f>IF(X241&gt;11.5,W241+2.5,W241)</f>
        <v>42.5</v>
      </c>
      <c r="X245" s="24"/>
      <c r="Y245" s="9"/>
      <c r="Z245" s="9"/>
      <c r="AA245" s="9"/>
    </row>
    <row r="246" spans="1:32" ht="16.5" thickTop="1" thickBot="1" x14ac:dyDescent="0.3">
      <c r="A246" s="9"/>
      <c r="B246" s="9"/>
      <c r="C246" s="9"/>
      <c r="D246" s="9"/>
      <c r="E246" s="11"/>
      <c r="F246" s="11"/>
      <c r="G246" s="14"/>
      <c r="H246" s="11"/>
      <c r="I246" s="15">
        <v>5</v>
      </c>
      <c r="J246" s="11">
        <v>65</v>
      </c>
      <c r="K246" s="12">
        <f>CEILING(H244*J246/100*0.9,2.5)</f>
        <v>67.5</v>
      </c>
      <c r="M246" s="9"/>
      <c r="N246" s="14"/>
      <c r="O246" s="11"/>
      <c r="P246" s="15">
        <v>3</v>
      </c>
      <c r="Q246" s="11">
        <v>85</v>
      </c>
      <c r="R246" s="12">
        <f>CEILING(O244*0.9*Q246/100,5)</f>
        <v>110</v>
      </c>
      <c r="T246" s="9"/>
      <c r="U246" s="8">
        <f>U245</f>
        <v>70</v>
      </c>
      <c r="V246" s="4"/>
      <c r="W246" s="8">
        <f>W245</f>
        <v>42.5</v>
      </c>
      <c r="X246" s="24"/>
      <c r="Y246" s="9"/>
      <c r="Z246" s="9"/>
      <c r="AA246" s="9"/>
    </row>
    <row r="247" spans="1:32" ht="16.5" thickTop="1" thickBot="1" x14ac:dyDescent="0.3">
      <c r="A247" s="9"/>
      <c r="B247" s="9"/>
      <c r="C247" s="9"/>
      <c r="D247" s="9"/>
      <c r="E247" s="11"/>
      <c r="F247" s="11"/>
      <c r="G247" s="14"/>
      <c r="H247" s="11"/>
      <c r="I247" s="15">
        <v>5</v>
      </c>
      <c r="J247" s="11">
        <v>75</v>
      </c>
      <c r="K247" s="12">
        <f>CEILING(H244*J247/100*0.9,2.5)</f>
        <v>77.5</v>
      </c>
      <c r="M247" s="9"/>
      <c r="N247" s="14"/>
      <c r="O247" s="11" t="s">
        <v>35</v>
      </c>
      <c r="P247" s="15">
        <v>1</v>
      </c>
      <c r="Q247" s="11">
        <v>95</v>
      </c>
      <c r="R247" s="12">
        <f>CEILING(O244*0.9*Q247/100,5)</f>
        <v>120</v>
      </c>
      <c r="T247" s="9"/>
      <c r="U247" s="8">
        <f>U246</f>
        <v>70</v>
      </c>
      <c r="V247" s="4"/>
      <c r="W247" s="8">
        <f>W246</f>
        <v>42.5</v>
      </c>
      <c r="X247" s="24"/>
      <c r="Y247" s="9"/>
      <c r="Z247" s="9"/>
      <c r="AA247" s="9"/>
    </row>
    <row r="248" spans="1:32" ht="16.5" thickTop="1" thickBot="1" x14ac:dyDescent="0.3">
      <c r="A248" s="9"/>
      <c r="B248" s="9"/>
      <c r="C248" s="9"/>
      <c r="D248" s="9"/>
      <c r="E248" s="11"/>
      <c r="F248" s="11"/>
      <c r="G248" s="14"/>
      <c r="H248" s="11"/>
      <c r="I248" s="15">
        <v>5</v>
      </c>
      <c r="J248" s="11">
        <v>75</v>
      </c>
      <c r="K248" s="12">
        <f>CEILING(H244*J248/100*0.9,2.5)</f>
        <v>77.5</v>
      </c>
      <c r="M248" s="9"/>
      <c r="N248" s="14"/>
      <c r="O248" s="11"/>
      <c r="P248" s="11"/>
      <c r="Q248" s="11"/>
      <c r="R248" s="11"/>
      <c r="S248" s="9"/>
      <c r="T248" s="9"/>
      <c r="U248" s="8">
        <f>U247</f>
        <v>70</v>
      </c>
      <c r="V248" s="4"/>
      <c r="W248" s="8">
        <f>W247</f>
        <v>42.5</v>
      </c>
      <c r="X248" s="25"/>
      <c r="Y248" s="9"/>
      <c r="Z248" s="9"/>
      <c r="AA248" s="9"/>
    </row>
    <row r="249" spans="1:32" ht="16.5" thickTop="1" thickBot="1" x14ac:dyDescent="0.3">
      <c r="A249" s="9"/>
      <c r="B249" s="9"/>
      <c r="C249" s="9"/>
      <c r="D249" s="9"/>
      <c r="E249" s="11"/>
      <c r="F249" s="11"/>
      <c r="G249" s="14"/>
      <c r="H249" s="11"/>
      <c r="I249" s="15">
        <v>5</v>
      </c>
      <c r="J249" s="11">
        <v>85</v>
      </c>
      <c r="K249" s="12">
        <f>CEILING(H244*J249/100*0.9,2.5)</f>
        <v>87.5</v>
      </c>
      <c r="M249" s="9"/>
      <c r="N249" s="14"/>
      <c r="O249" s="11"/>
      <c r="P249" s="11"/>
      <c r="Q249" s="11"/>
      <c r="R249" s="11"/>
      <c r="S249" s="9"/>
      <c r="T249" s="9"/>
      <c r="U249" s="9"/>
      <c r="V249" s="9"/>
      <c r="W249" s="9"/>
      <c r="X249" s="9"/>
      <c r="Y249" s="9"/>
      <c r="Z249" s="9"/>
      <c r="AA249" s="9"/>
      <c r="AC249">
        <f>K249*L249*0.0333+K249</f>
        <v>87.5</v>
      </c>
      <c r="AE249">
        <f>R247*S247*0.0333+R247</f>
        <v>120</v>
      </c>
    </row>
    <row r="250" spans="1:32" ht="16.5" thickTop="1" thickBot="1" x14ac:dyDescent="0.3">
      <c r="A250" s="9"/>
      <c r="B250" s="9"/>
      <c r="C250">
        <f>IF(H250&gt;3.4,0,H250)+IF(O250&gt;3.4,0,O250)</f>
        <v>4</v>
      </c>
      <c r="D250" t="s">
        <v>16</v>
      </c>
      <c r="E250" t="s">
        <v>3</v>
      </c>
      <c r="F250" s="9"/>
      <c r="G250" s="14" t="s">
        <v>4</v>
      </c>
      <c r="H250" s="11">
        <v>3</v>
      </c>
      <c r="I250" s="11"/>
      <c r="J250" s="11"/>
      <c r="K250" s="11"/>
      <c r="L250" s="9"/>
      <c r="M250" s="9"/>
      <c r="N250" s="14" t="s">
        <v>13</v>
      </c>
      <c r="O250" s="11">
        <v>1</v>
      </c>
      <c r="P250" s="11"/>
      <c r="Q250" s="11"/>
      <c r="R250" s="11"/>
      <c r="S250" s="9"/>
      <c r="T250" s="9"/>
      <c r="U250" s="9"/>
      <c r="V250" s="28" t="s">
        <v>28</v>
      </c>
      <c r="W250" s="9"/>
      <c r="X250" s="27" t="s">
        <v>25</v>
      </c>
      <c r="Y250" s="9"/>
      <c r="Z250" s="27" t="s">
        <v>26</v>
      </c>
      <c r="AA250" s="9"/>
    </row>
    <row r="251" spans="1:32" ht="31.5" thickTop="1" thickBot="1" x14ac:dyDescent="0.3">
      <c r="A251" s="9"/>
      <c r="B251" s="9"/>
      <c r="C251" s="9"/>
      <c r="D251" s="9"/>
      <c r="E251" s="11"/>
      <c r="F251" s="11"/>
      <c r="G251" s="14"/>
      <c r="H251" s="20">
        <f>H230</f>
        <v>70</v>
      </c>
      <c r="I251" s="11" t="s">
        <v>31</v>
      </c>
      <c r="J251" s="11" t="s">
        <v>30</v>
      </c>
      <c r="K251" s="11" t="s">
        <v>34</v>
      </c>
      <c r="L251" s="10" t="s">
        <v>32</v>
      </c>
      <c r="M251" s="10"/>
      <c r="N251" s="14" t="s">
        <v>33</v>
      </c>
      <c r="O251" s="20">
        <f>O209+IF(S212&lt;3.5,5,10)</f>
        <v>180</v>
      </c>
      <c r="P251" s="11" t="s">
        <v>31</v>
      </c>
      <c r="Q251" s="11" t="s">
        <v>30</v>
      </c>
      <c r="R251" s="11" t="s">
        <v>34</v>
      </c>
      <c r="S251" s="10" t="s">
        <v>32</v>
      </c>
      <c r="T251" s="10"/>
      <c r="U251" s="26" t="s">
        <v>34</v>
      </c>
      <c r="V251" s="26" t="s">
        <v>48</v>
      </c>
      <c r="W251" s="26" t="s">
        <v>34</v>
      </c>
      <c r="X251" s="26" t="s">
        <v>48</v>
      </c>
      <c r="Y251" s="26" t="s">
        <v>34</v>
      </c>
      <c r="Z251" s="26" t="s">
        <v>48</v>
      </c>
      <c r="AA251" s="9"/>
    </row>
    <row r="252" spans="1:32" ht="16.5" thickTop="1" thickBot="1" x14ac:dyDescent="0.3">
      <c r="A252" s="9"/>
      <c r="B252" s="9"/>
      <c r="C252" s="9"/>
      <c r="D252" s="9"/>
      <c r="E252" s="11"/>
      <c r="F252" s="11"/>
      <c r="G252" s="14"/>
      <c r="H252" s="11"/>
      <c r="I252" s="15">
        <v>5</v>
      </c>
      <c r="J252" s="11">
        <v>75</v>
      </c>
      <c r="K252" s="12">
        <f>CEILING(H251*0.9*J252/100,2.5)</f>
        <v>47.5</v>
      </c>
      <c r="M252" s="9"/>
      <c r="N252" s="14"/>
      <c r="O252" s="11"/>
      <c r="P252" s="15">
        <v>5</v>
      </c>
      <c r="Q252" s="11">
        <v>65</v>
      </c>
      <c r="R252" s="12">
        <f>CEILING(O251*Q252/100*0.9,5)</f>
        <v>110</v>
      </c>
      <c r="T252" s="9"/>
      <c r="U252" s="8">
        <f>IF(V234&gt;11.5,U234+2.5,U234)</f>
        <v>17.5</v>
      </c>
      <c r="V252" s="4"/>
      <c r="W252" s="8">
        <f>IF(X234&gt;11.5,W234+2.5,W234)</f>
        <v>35</v>
      </c>
      <c r="X252" s="24"/>
      <c r="Y252" s="8">
        <f>IF(Z234&gt;11.5,Y234+2,Y234)</f>
        <v>8</v>
      </c>
      <c r="Z252" s="24"/>
      <c r="AA252" s="9"/>
    </row>
    <row r="253" spans="1:32" ht="16.5" thickTop="1" thickBot="1" x14ac:dyDescent="0.3">
      <c r="A253" s="9"/>
      <c r="B253" s="9"/>
      <c r="C253" s="9"/>
      <c r="D253" s="9"/>
      <c r="E253" s="11"/>
      <c r="F253" s="11"/>
      <c r="G253" s="14"/>
      <c r="H253" s="11"/>
      <c r="I253" s="15">
        <v>3</v>
      </c>
      <c r="J253" s="11">
        <v>85</v>
      </c>
      <c r="K253" s="12">
        <f>CEILING(H251*0.9*J253/100,2.5)</f>
        <v>55</v>
      </c>
      <c r="M253" s="9"/>
      <c r="N253" s="14"/>
      <c r="O253" s="11"/>
      <c r="P253" s="15">
        <v>5</v>
      </c>
      <c r="Q253" s="11">
        <v>65</v>
      </c>
      <c r="R253" s="12">
        <f>CEILING(O251*Q253/100*0.9,5)</f>
        <v>110</v>
      </c>
      <c r="T253" s="9"/>
      <c r="U253" s="8">
        <f>U252</f>
        <v>17.5</v>
      </c>
      <c r="V253" s="3"/>
      <c r="W253" s="8">
        <f>W252</f>
        <v>35</v>
      </c>
      <c r="X253" s="24"/>
      <c r="Y253" s="8">
        <f>Y252</f>
        <v>8</v>
      </c>
      <c r="Z253" s="24"/>
      <c r="AA253" s="9"/>
    </row>
    <row r="254" spans="1:32" ht="16.5" thickTop="1" thickBot="1" x14ac:dyDescent="0.3">
      <c r="A254" s="9"/>
      <c r="B254" s="9"/>
      <c r="C254" s="9"/>
      <c r="D254" s="9"/>
      <c r="E254" s="11"/>
      <c r="F254" s="11"/>
      <c r="G254" s="14"/>
      <c r="H254" s="11" t="s">
        <v>35</v>
      </c>
      <c r="I254" s="15">
        <v>1</v>
      </c>
      <c r="J254" s="11">
        <v>95</v>
      </c>
      <c r="K254" s="12">
        <f>CEILING(H251*0.9*J254/100,2.5)</f>
        <v>60</v>
      </c>
      <c r="M254" s="9"/>
      <c r="N254" s="14"/>
      <c r="O254" s="11"/>
      <c r="P254" s="15">
        <v>5</v>
      </c>
      <c r="Q254" s="11">
        <v>75</v>
      </c>
      <c r="R254" s="12">
        <f>CEILING(O251*Q254/100*0.9,5)</f>
        <v>125</v>
      </c>
      <c r="T254" s="9"/>
      <c r="U254" s="8">
        <f>U253</f>
        <v>17.5</v>
      </c>
      <c r="W254" s="8">
        <f>W253</f>
        <v>35</v>
      </c>
      <c r="X254" s="24"/>
      <c r="Y254" s="8">
        <f>Y253</f>
        <v>8</v>
      </c>
      <c r="Z254" s="24"/>
      <c r="AA254" s="9"/>
    </row>
    <row r="255" spans="1:32" ht="16.5" thickTop="1" thickBot="1" x14ac:dyDescent="0.3">
      <c r="A255" s="9"/>
      <c r="B255" s="9"/>
      <c r="C255" s="9"/>
      <c r="D255" s="9"/>
      <c r="E255" s="11"/>
      <c r="F255" s="11"/>
      <c r="G255" s="14"/>
      <c r="H255" s="11"/>
      <c r="I255" s="11"/>
      <c r="J255" s="11"/>
      <c r="K255" s="11"/>
      <c r="L255" s="9"/>
      <c r="M255" s="9"/>
      <c r="N255" s="14"/>
      <c r="O255" s="11"/>
      <c r="P255" s="15">
        <v>5</v>
      </c>
      <c r="Q255" s="11">
        <v>75</v>
      </c>
      <c r="R255" s="12">
        <f>CEILING(O251*Q255/100*0.9,5)</f>
        <v>125</v>
      </c>
      <c r="T255" s="9"/>
      <c r="U255" s="8">
        <f>U254</f>
        <v>17.5</v>
      </c>
      <c r="W255" s="8">
        <f>W254</f>
        <v>35</v>
      </c>
      <c r="X255" s="25"/>
      <c r="Y255" s="8">
        <f>Y254</f>
        <v>8</v>
      </c>
      <c r="Z255" s="25"/>
      <c r="AA255" s="9"/>
    </row>
    <row r="256" spans="1:32" ht="16.5" thickTop="1" thickBot="1" x14ac:dyDescent="0.3">
      <c r="A256" s="9"/>
      <c r="B256" s="9"/>
      <c r="C256" s="9"/>
      <c r="D256" s="9"/>
      <c r="E256" s="11"/>
      <c r="F256" s="11"/>
      <c r="G256" s="14"/>
      <c r="H256" s="11"/>
      <c r="I256" s="11"/>
      <c r="J256" s="11"/>
      <c r="K256" s="11"/>
      <c r="L256" s="9"/>
      <c r="M256" s="9"/>
      <c r="N256" s="14"/>
      <c r="O256" s="11"/>
      <c r="P256" s="16">
        <v>5</v>
      </c>
      <c r="Q256" s="11">
        <v>85</v>
      </c>
      <c r="R256" s="12">
        <f>CEILING(O251*Q256/100*0.9,5)</f>
        <v>140</v>
      </c>
      <c r="T256" s="9"/>
      <c r="U256" s="9"/>
      <c r="V256" s="9"/>
      <c r="W256" s="9"/>
      <c r="X256" s="9"/>
      <c r="Y256" s="9"/>
      <c r="Z256" s="9"/>
      <c r="AA256" s="9"/>
      <c r="AD256">
        <f>K254*L254*0.0333+K254</f>
        <v>60</v>
      </c>
      <c r="AF256">
        <f>R256*S256*0.0333+R256</f>
        <v>140</v>
      </c>
    </row>
    <row r="257" spans="1:31" ht="16.5" thickTop="1" thickBot="1" x14ac:dyDescent="0.3">
      <c r="A257" s="9"/>
      <c r="B257" s="9"/>
      <c r="C257">
        <f>IF(H257&gt;3.4,0,H257)+IF(O257&gt;3.4,0,O257)</f>
        <v>2</v>
      </c>
      <c r="D257" t="s">
        <v>17</v>
      </c>
      <c r="E257" t="s">
        <v>2</v>
      </c>
      <c r="F257" s="9"/>
      <c r="G257" s="14" t="s">
        <v>14</v>
      </c>
      <c r="H257" s="11">
        <v>2</v>
      </c>
      <c r="I257" s="11"/>
      <c r="J257" s="11"/>
      <c r="K257" s="11"/>
      <c r="L257" s="9"/>
      <c r="M257" s="9"/>
      <c r="N257" s="14" t="s">
        <v>12</v>
      </c>
      <c r="O257" s="11">
        <v>4</v>
      </c>
      <c r="P257" s="11"/>
      <c r="Q257" s="11"/>
      <c r="R257" s="11"/>
      <c r="S257" s="9"/>
      <c r="T257" s="9"/>
      <c r="U257" s="9"/>
      <c r="V257" s="27" t="s">
        <v>47</v>
      </c>
      <c r="W257" s="9"/>
      <c r="X257" s="17" t="s">
        <v>27</v>
      </c>
      <c r="Y257" s="9"/>
      <c r="Z257" s="9"/>
      <c r="AA257" s="9"/>
    </row>
    <row r="258" spans="1:31" ht="31.5" thickTop="1" thickBot="1" x14ac:dyDescent="0.3">
      <c r="A258" s="9"/>
      <c r="B258" s="9"/>
      <c r="C258" s="9"/>
      <c r="D258" s="9"/>
      <c r="E258" s="11"/>
      <c r="F258" s="11"/>
      <c r="G258" s="14" t="s">
        <v>33</v>
      </c>
      <c r="H258" s="20">
        <f>H244</f>
        <v>112.5</v>
      </c>
      <c r="I258" s="11" t="s">
        <v>31</v>
      </c>
      <c r="J258" s="11" t="s">
        <v>30</v>
      </c>
      <c r="K258" s="11" t="s">
        <v>34</v>
      </c>
      <c r="L258" s="10" t="s">
        <v>32</v>
      </c>
      <c r="M258" s="10"/>
      <c r="N258" s="14" t="s">
        <v>33</v>
      </c>
      <c r="O258" s="20">
        <f>O244</f>
        <v>137.5</v>
      </c>
      <c r="P258" s="11" t="s">
        <v>31</v>
      </c>
      <c r="Q258" s="11" t="s">
        <v>30</v>
      </c>
      <c r="R258" s="11" t="s">
        <v>34</v>
      </c>
      <c r="S258" s="10" t="s">
        <v>32</v>
      </c>
      <c r="T258" s="10"/>
      <c r="U258" s="26" t="s">
        <v>34</v>
      </c>
      <c r="V258" s="26" t="s">
        <v>48</v>
      </c>
      <c r="W258" s="26" t="s">
        <v>34</v>
      </c>
      <c r="X258" s="26" t="s">
        <v>48</v>
      </c>
      <c r="Y258" s="9"/>
      <c r="Z258" s="9"/>
      <c r="AA258" s="9"/>
    </row>
    <row r="259" spans="1:31" ht="16.5" thickTop="1" thickBot="1" x14ac:dyDescent="0.3">
      <c r="A259" s="9"/>
      <c r="B259" s="9"/>
      <c r="C259" s="9"/>
      <c r="D259" s="9"/>
      <c r="E259" s="11"/>
      <c r="F259" s="11"/>
      <c r="G259" s="14"/>
      <c r="H259" s="11"/>
      <c r="I259" s="15">
        <v>3</v>
      </c>
      <c r="J259" s="11">
        <v>70</v>
      </c>
      <c r="K259" s="12">
        <f>CEILING(H258*J259/100*0.9,2.5)</f>
        <v>72.5</v>
      </c>
      <c r="M259" s="9"/>
      <c r="N259" s="14"/>
      <c r="O259" s="11"/>
      <c r="P259" s="15">
        <v>5</v>
      </c>
      <c r="Q259" s="11">
        <v>40</v>
      </c>
      <c r="R259" s="12">
        <f>CEILING(O258*Q259/100*0.9,5)</f>
        <v>50</v>
      </c>
      <c r="T259" s="9"/>
      <c r="U259" s="8">
        <f>IF(V241&gt;11.5,U241+2.5,U241)</f>
        <v>60</v>
      </c>
      <c r="W259" s="8">
        <f>IF(X241&gt;11.5,W241+2.5,W241)</f>
        <v>42.5</v>
      </c>
      <c r="X259" s="24"/>
      <c r="Y259" s="9"/>
      <c r="Z259" s="9"/>
      <c r="AA259" s="9"/>
    </row>
    <row r="260" spans="1:31" ht="16.5" thickTop="1" thickBot="1" x14ac:dyDescent="0.3">
      <c r="A260" s="9"/>
      <c r="B260" s="9"/>
      <c r="C260" s="9"/>
      <c r="D260" s="9"/>
      <c r="E260" s="11"/>
      <c r="F260" s="11"/>
      <c r="G260" s="14"/>
      <c r="H260" s="11"/>
      <c r="I260" s="15">
        <v>3</v>
      </c>
      <c r="J260" s="11">
        <v>70</v>
      </c>
      <c r="K260" s="12">
        <f>CEILING(H258*J260/100*0.9,2.5)</f>
        <v>72.5</v>
      </c>
      <c r="M260" s="9"/>
      <c r="N260" s="14"/>
      <c r="O260" s="11"/>
      <c r="P260" s="15">
        <v>5</v>
      </c>
      <c r="Q260" s="11">
        <v>40</v>
      </c>
      <c r="R260" s="12">
        <f>CEILING(O258*Q260/100*0.9,5)</f>
        <v>50</v>
      </c>
      <c r="T260" s="9"/>
      <c r="U260" s="8">
        <f>U259</f>
        <v>60</v>
      </c>
      <c r="W260" s="8">
        <f>W259</f>
        <v>42.5</v>
      </c>
      <c r="X260" s="24"/>
      <c r="Y260" s="9"/>
      <c r="Z260" s="9"/>
      <c r="AA260" s="9"/>
    </row>
    <row r="261" spans="1:31" ht="16.5" thickTop="1" thickBot="1" x14ac:dyDescent="0.3">
      <c r="A261" s="9"/>
      <c r="B261" s="9"/>
      <c r="C261" s="9"/>
      <c r="D261" s="9"/>
      <c r="E261" s="11"/>
      <c r="F261" s="11"/>
      <c r="G261" s="14"/>
      <c r="H261" s="11"/>
      <c r="I261" s="15">
        <v>3</v>
      </c>
      <c r="J261" s="11">
        <v>80</v>
      </c>
      <c r="K261" s="12">
        <f>CEILING(H258*J261/100*0.9,2.5)</f>
        <v>82.5</v>
      </c>
      <c r="M261" s="9"/>
      <c r="N261" s="14"/>
      <c r="O261" s="11"/>
      <c r="P261" s="15">
        <v>5</v>
      </c>
      <c r="Q261" s="11">
        <v>50</v>
      </c>
      <c r="R261" s="12">
        <f>CEILING(O258*Q261/100*0.9,5)</f>
        <v>65</v>
      </c>
      <c r="T261" s="9"/>
      <c r="U261" s="8">
        <f>U260</f>
        <v>60</v>
      </c>
      <c r="W261" s="8">
        <f>W260</f>
        <v>42.5</v>
      </c>
      <c r="X261" s="24"/>
      <c r="Y261" s="9"/>
      <c r="Z261" s="9"/>
      <c r="AA261" s="9"/>
    </row>
    <row r="262" spans="1:31" ht="16.5" thickTop="1" thickBot="1" x14ac:dyDescent="0.3">
      <c r="A262" s="9"/>
      <c r="B262" s="9"/>
      <c r="C262" s="9"/>
      <c r="D262" s="9"/>
      <c r="E262" s="11"/>
      <c r="F262" s="11"/>
      <c r="G262" s="14"/>
      <c r="H262" s="11"/>
      <c r="I262" s="15">
        <v>3</v>
      </c>
      <c r="J262" s="11">
        <v>80</v>
      </c>
      <c r="K262" s="12">
        <f>CEILING(H258*J262/100*0.9,2.5)</f>
        <v>82.5</v>
      </c>
      <c r="M262" s="9"/>
      <c r="N262" s="14"/>
      <c r="O262" s="11"/>
      <c r="P262" s="15">
        <v>5</v>
      </c>
      <c r="Q262" s="11">
        <v>50</v>
      </c>
      <c r="R262" s="12">
        <f>CEILING(O258*Q262/100*0.9,5)</f>
        <v>65</v>
      </c>
      <c r="T262" s="9"/>
      <c r="U262" s="8">
        <f>U261</f>
        <v>60</v>
      </c>
      <c r="W262" s="8">
        <f>W261</f>
        <v>42.5</v>
      </c>
      <c r="X262" s="25"/>
      <c r="Y262" s="9"/>
      <c r="Z262" s="9"/>
      <c r="AA262" s="9"/>
    </row>
    <row r="263" spans="1:31" ht="16.5" thickTop="1" thickBot="1" x14ac:dyDescent="0.3">
      <c r="A263" s="9"/>
      <c r="B263" s="9"/>
      <c r="C263" s="9"/>
      <c r="D263" s="9"/>
      <c r="E263" s="11"/>
      <c r="F263" s="11"/>
      <c r="G263" s="14"/>
      <c r="H263" s="11"/>
      <c r="I263" s="15">
        <v>3</v>
      </c>
      <c r="J263" s="11">
        <v>90</v>
      </c>
      <c r="K263" s="12">
        <f>CEILING(H258*J263/100*0.9,2.5)</f>
        <v>92.5</v>
      </c>
      <c r="M263" s="9"/>
      <c r="N263" s="14"/>
      <c r="O263" s="11"/>
      <c r="P263" s="15">
        <v>5</v>
      </c>
      <c r="Q263" s="11">
        <v>60</v>
      </c>
      <c r="R263" s="12">
        <f>CEILING(O258*Q263/100*0.9,5)</f>
        <v>75</v>
      </c>
      <c r="T263" s="9"/>
      <c r="U263" s="9"/>
      <c r="V263" s="9"/>
      <c r="W263" s="9"/>
      <c r="X263" s="9"/>
      <c r="Y263" s="9"/>
      <c r="Z263" s="9"/>
      <c r="AA263" s="9"/>
      <c r="AC263">
        <f>K263*L263*0.0333+K263</f>
        <v>92.5</v>
      </c>
      <c r="AE263">
        <f>R263*S263*0.0333+R263</f>
        <v>75</v>
      </c>
    </row>
    <row r="264" spans="1:31" ht="16.5" thickTop="1" thickBot="1" x14ac:dyDescent="0.3">
      <c r="A264" s="9"/>
      <c r="B264" s="1" t="s">
        <v>39</v>
      </c>
      <c r="C264" s="18">
        <f>IF(H264&gt;3.4,0,H264)+IF(O264&gt;3.4,0,O264)</f>
        <v>4</v>
      </c>
      <c r="D264" s="18" t="s">
        <v>15</v>
      </c>
      <c r="E264" s="34" t="s">
        <v>2</v>
      </c>
      <c r="F264" s="11"/>
      <c r="G264" s="14" t="s">
        <v>14</v>
      </c>
      <c r="H264" s="11">
        <v>3</v>
      </c>
      <c r="I264" s="11"/>
      <c r="J264" s="11"/>
      <c r="K264" s="11"/>
      <c r="L264" s="9"/>
      <c r="M264" s="9"/>
      <c r="N264" s="14" t="s">
        <v>12</v>
      </c>
      <c r="O264" s="11">
        <v>1</v>
      </c>
      <c r="P264" s="11"/>
      <c r="Q264" s="11"/>
      <c r="R264" s="11"/>
      <c r="S264" s="9"/>
      <c r="T264" s="9"/>
      <c r="U264" s="30"/>
      <c r="V264" s="29" t="s">
        <v>49</v>
      </c>
      <c r="W264" s="9"/>
      <c r="X264" s="31" t="s">
        <v>27</v>
      </c>
      <c r="Y264" s="9"/>
      <c r="Z264" s="9"/>
      <c r="AA264" s="9"/>
    </row>
    <row r="265" spans="1:31" ht="31.5" thickTop="1" thickBot="1" x14ac:dyDescent="0.3">
      <c r="A265" s="9"/>
      <c r="B265" s="9"/>
      <c r="C265" s="9"/>
      <c r="D265" s="9"/>
      <c r="E265" s="11"/>
      <c r="F265" s="11"/>
      <c r="G265" s="14"/>
      <c r="H265" s="20">
        <f>H258</f>
        <v>112.5</v>
      </c>
      <c r="I265" s="11" t="s">
        <v>31</v>
      </c>
      <c r="J265" s="11" t="s">
        <v>30</v>
      </c>
      <c r="K265" s="11" t="s">
        <v>34</v>
      </c>
      <c r="L265" s="10" t="s">
        <v>32</v>
      </c>
      <c r="M265" s="10"/>
      <c r="N265" s="14" t="s">
        <v>33</v>
      </c>
      <c r="O265" s="20">
        <f>O244+IF(S247&lt;3.5,2.5,5)</f>
        <v>140</v>
      </c>
      <c r="P265" s="11" t="s">
        <v>31</v>
      </c>
      <c r="Q265" s="11" t="s">
        <v>30</v>
      </c>
      <c r="R265" s="11" t="s">
        <v>34</v>
      </c>
      <c r="S265" s="10" t="s">
        <v>32</v>
      </c>
      <c r="T265" s="10"/>
      <c r="U265" s="26" t="s">
        <v>34</v>
      </c>
      <c r="V265" s="26" t="s">
        <v>48</v>
      </c>
      <c r="W265" s="26" t="s">
        <v>34</v>
      </c>
      <c r="X265" s="26" t="s">
        <v>48</v>
      </c>
      <c r="Y265" s="9"/>
      <c r="Z265" s="9"/>
      <c r="AA265" s="9"/>
    </row>
    <row r="266" spans="1:31" ht="16.5" thickTop="1" thickBot="1" x14ac:dyDescent="0.3">
      <c r="A266" s="9"/>
      <c r="B266" s="9"/>
      <c r="C266" s="9"/>
      <c r="D266" s="9"/>
      <c r="E266" s="11"/>
      <c r="F266" s="11"/>
      <c r="G266" s="14"/>
      <c r="H266" s="11"/>
      <c r="I266" s="15">
        <v>5</v>
      </c>
      <c r="J266" s="11">
        <v>75</v>
      </c>
      <c r="K266" s="12">
        <f>CEILING(H265*0.9*J266/100,2.5)</f>
        <v>77.5</v>
      </c>
      <c r="M266" s="9"/>
      <c r="N266" s="14"/>
      <c r="O266" s="11"/>
      <c r="P266" s="15">
        <v>5</v>
      </c>
      <c r="Q266" s="11">
        <v>65</v>
      </c>
      <c r="R266" s="12">
        <f>CEILING(O265*Q266/100*0.9,5)</f>
        <v>85</v>
      </c>
      <c r="T266" s="9"/>
      <c r="U266" s="8">
        <f>IF(V248&gt;11.5,U248+2.5,U248)</f>
        <v>70</v>
      </c>
      <c r="V266" s="4"/>
      <c r="W266" s="8">
        <f>IF(X262&gt;11.5,W262+2.5,W262)</f>
        <v>42.5</v>
      </c>
      <c r="X266" s="24"/>
      <c r="Y266" s="9"/>
      <c r="Z266" s="9"/>
      <c r="AA266" s="9"/>
    </row>
    <row r="267" spans="1:31" ht="16.5" thickTop="1" thickBot="1" x14ac:dyDescent="0.3">
      <c r="A267" s="9"/>
      <c r="B267" s="9"/>
      <c r="C267" s="9"/>
      <c r="D267" s="9"/>
      <c r="E267" s="11"/>
      <c r="F267" s="11"/>
      <c r="G267" s="14"/>
      <c r="H267" s="11"/>
      <c r="I267" s="15">
        <v>3</v>
      </c>
      <c r="J267" s="11">
        <v>85</v>
      </c>
      <c r="K267" s="12">
        <f>CEILING(H265*0.9*J267/100,2.5)</f>
        <v>87.5</v>
      </c>
      <c r="M267" s="9"/>
      <c r="N267" s="14"/>
      <c r="O267" s="11"/>
      <c r="P267" s="15">
        <v>5</v>
      </c>
      <c r="Q267" s="11">
        <v>65</v>
      </c>
      <c r="R267" s="12">
        <f>CEILING(O265*Q267/100*0.9,5)</f>
        <v>85</v>
      </c>
      <c r="T267" s="9"/>
      <c r="U267" s="8">
        <f>U266</f>
        <v>70</v>
      </c>
      <c r="V267" s="4"/>
      <c r="W267" s="8">
        <f>W266</f>
        <v>42.5</v>
      </c>
      <c r="X267" s="24"/>
      <c r="Y267" s="9"/>
      <c r="Z267" s="9"/>
      <c r="AA267" s="9"/>
    </row>
    <row r="268" spans="1:31" ht="16.5" thickTop="1" thickBot="1" x14ac:dyDescent="0.3">
      <c r="A268" s="9"/>
      <c r="B268" s="9"/>
      <c r="C268" s="9"/>
      <c r="D268" s="9"/>
      <c r="E268" s="11"/>
      <c r="F268" s="11"/>
      <c r="G268" s="14"/>
      <c r="H268" s="11" t="s">
        <v>35</v>
      </c>
      <c r="I268" s="15">
        <v>1</v>
      </c>
      <c r="J268" s="11">
        <v>95</v>
      </c>
      <c r="K268" s="12">
        <f>CEILING(H265*0.9*J268/100,2.5)</f>
        <v>97.5</v>
      </c>
      <c r="M268" s="9"/>
      <c r="N268" s="14"/>
      <c r="O268" s="11"/>
      <c r="P268" s="15">
        <v>5</v>
      </c>
      <c r="Q268" s="11">
        <v>75</v>
      </c>
      <c r="R268" s="12">
        <f>CEILING(O265*Q268/100*0.9,5)</f>
        <v>95</v>
      </c>
      <c r="T268" s="9"/>
      <c r="U268" s="8">
        <f>U267</f>
        <v>70</v>
      </c>
      <c r="V268" s="4"/>
      <c r="W268" s="8">
        <f>W267</f>
        <v>42.5</v>
      </c>
      <c r="X268" s="24"/>
      <c r="Y268" s="9"/>
      <c r="Z268" s="9"/>
      <c r="AA268" s="9"/>
    </row>
    <row r="269" spans="1:31" ht="16.5" thickTop="1" thickBot="1" x14ac:dyDescent="0.3">
      <c r="A269" s="9"/>
      <c r="B269" s="9"/>
      <c r="C269" s="9"/>
      <c r="D269" s="9"/>
      <c r="E269" s="11"/>
      <c r="F269" s="11"/>
      <c r="G269" s="14"/>
      <c r="H269" s="11"/>
      <c r="I269" s="11"/>
      <c r="J269" s="11"/>
      <c r="K269" s="11"/>
      <c r="L269" s="9"/>
      <c r="M269" s="9"/>
      <c r="N269" s="14"/>
      <c r="O269" s="11"/>
      <c r="P269" s="15">
        <v>5</v>
      </c>
      <c r="Q269" s="11">
        <v>75</v>
      </c>
      <c r="R269" s="12">
        <f>CEILING(O265*Q269/100*0.9,5)</f>
        <v>95</v>
      </c>
      <c r="T269" s="9"/>
      <c r="U269" s="8">
        <f>U268</f>
        <v>70</v>
      </c>
      <c r="V269" s="4"/>
      <c r="W269" s="8">
        <f>W268</f>
        <v>42.5</v>
      </c>
      <c r="X269" s="25"/>
      <c r="Y269" s="9"/>
      <c r="Z269" s="9"/>
      <c r="AA269" s="9"/>
    </row>
    <row r="270" spans="1:31" ht="16.5" thickTop="1" thickBot="1" x14ac:dyDescent="0.3">
      <c r="A270" s="9"/>
      <c r="B270" s="9"/>
      <c r="C270" s="9"/>
      <c r="D270" s="9"/>
      <c r="E270" s="11"/>
      <c r="F270" s="11"/>
      <c r="G270" s="14"/>
      <c r="H270" s="11"/>
      <c r="I270" s="11"/>
      <c r="J270" s="11"/>
      <c r="K270" s="11"/>
      <c r="L270" s="9"/>
      <c r="M270" s="9"/>
      <c r="N270" s="14"/>
      <c r="O270" s="11"/>
      <c r="P270" s="16">
        <v>5</v>
      </c>
      <c r="Q270" s="11">
        <v>85</v>
      </c>
      <c r="R270" s="12">
        <f>CEILING(O265*Q270/100*0.9,5)</f>
        <v>110</v>
      </c>
      <c r="T270" s="9"/>
      <c r="U270" s="9"/>
      <c r="V270" s="9"/>
      <c r="W270" s="9"/>
      <c r="X270" s="9"/>
      <c r="Y270" s="9"/>
      <c r="Z270" s="9"/>
      <c r="AA270" s="9"/>
      <c r="AC270">
        <f>K268*L268*0.0333+K268</f>
        <v>97.5</v>
      </c>
      <c r="AE270">
        <f>R270*S270*0.0333+R270</f>
        <v>110</v>
      </c>
    </row>
    <row r="271" spans="1:31" ht="16.5" thickTop="1" thickBot="1" x14ac:dyDescent="0.3">
      <c r="A271" s="9"/>
      <c r="B271" s="9"/>
      <c r="C271">
        <f>IF(H271&gt;3.4,0,H271)+IF(O271&gt;3.4,0,O271)</f>
        <v>2</v>
      </c>
      <c r="D271" t="s">
        <v>16</v>
      </c>
      <c r="E271" t="s">
        <v>3</v>
      </c>
      <c r="F271" s="9"/>
      <c r="G271" s="14" t="s">
        <v>4</v>
      </c>
      <c r="H271" s="11">
        <v>4</v>
      </c>
      <c r="I271" s="11"/>
      <c r="J271" s="11"/>
      <c r="K271" s="11"/>
      <c r="L271" s="9"/>
      <c r="M271" s="9"/>
      <c r="N271" s="14" t="s">
        <v>13</v>
      </c>
      <c r="O271" s="11">
        <v>2</v>
      </c>
      <c r="P271" s="11"/>
      <c r="Q271" s="11"/>
      <c r="R271" s="11"/>
      <c r="S271" s="9"/>
      <c r="T271" s="9"/>
      <c r="U271" s="9"/>
      <c r="V271" s="28" t="s">
        <v>28</v>
      </c>
      <c r="W271" s="9"/>
      <c r="X271" s="27" t="s">
        <v>25</v>
      </c>
      <c r="Y271" s="9"/>
      <c r="Z271" s="27" t="s">
        <v>26</v>
      </c>
      <c r="AA271" s="9"/>
    </row>
    <row r="272" spans="1:31" ht="31.5" thickTop="1" thickBot="1" x14ac:dyDescent="0.3">
      <c r="A272" s="9"/>
      <c r="B272" s="9"/>
      <c r="C272" s="9"/>
      <c r="D272" s="9"/>
      <c r="E272" s="11"/>
      <c r="F272" s="11"/>
      <c r="G272" s="14" t="s">
        <v>33</v>
      </c>
      <c r="H272" s="20">
        <f>H251</f>
        <v>70</v>
      </c>
      <c r="I272" s="11" t="s">
        <v>31</v>
      </c>
      <c r="J272" s="11" t="s">
        <v>30</v>
      </c>
      <c r="K272" s="11" t="s">
        <v>34</v>
      </c>
      <c r="L272" s="10" t="s">
        <v>32</v>
      </c>
      <c r="M272" s="10"/>
      <c r="N272" s="14" t="s">
        <v>33</v>
      </c>
      <c r="O272" s="20">
        <f>O251</f>
        <v>180</v>
      </c>
      <c r="P272" s="11" t="s">
        <v>31</v>
      </c>
      <c r="Q272" s="11" t="s">
        <v>30</v>
      </c>
      <c r="R272" s="11" t="s">
        <v>34</v>
      </c>
      <c r="S272" s="10" t="s">
        <v>32</v>
      </c>
      <c r="T272" s="10"/>
      <c r="U272" s="26" t="s">
        <v>34</v>
      </c>
      <c r="V272" s="26" t="s">
        <v>48</v>
      </c>
      <c r="W272" s="26" t="s">
        <v>34</v>
      </c>
      <c r="X272" s="26" t="s">
        <v>48</v>
      </c>
      <c r="Y272" s="26" t="s">
        <v>34</v>
      </c>
      <c r="Z272" s="26" t="s">
        <v>48</v>
      </c>
      <c r="AA272" s="9"/>
    </row>
    <row r="273" spans="1:32" ht="16.5" thickTop="1" thickBot="1" x14ac:dyDescent="0.3">
      <c r="A273" s="9"/>
      <c r="B273" s="9"/>
      <c r="C273" s="9"/>
      <c r="D273" s="9"/>
      <c r="E273" s="11"/>
      <c r="F273" s="11"/>
      <c r="G273" s="14"/>
      <c r="H273" s="11"/>
      <c r="I273" s="15">
        <v>5</v>
      </c>
      <c r="J273" s="11">
        <v>40</v>
      </c>
      <c r="K273" s="12">
        <f>CEILING(H272*J273/100*0.9,2.5)</f>
        <v>27.5</v>
      </c>
      <c r="M273" s="9"/>
      <c r="N273" s="14"/>
      <c r="O273" s="11"/>
      <c r="P273" s="15">
        <v>3</v>
      </c>
      <c r="Q273" s="11">
        <v>70</v>
      </c>
      <c r="R273" s="12">
        <f>CEILING(O272*Q273/100*0.9,5)</f>
        <v>115</v>
      </c>
      <c r="T273" s="9"/>
      <c r="U273" s="8">
        <f>IF(V255&gt;11.5,U255+2.5,U255)</f>
        <v>17.5</v>
      </c>
      <c r="V273" s="4"/>
      <c r="W273" s="8">
        <f>IF(X255&gt;11.5,W255+2.5,W255)</f>
        <v>35</v>
      </c>
      <c r="X273" s="24"/>
      <c r="Y273" s="8">
        <f>IF(Z255&gt;11.5,Y255+2,Y255)</f>
        <v>8</v>
      </c>
      <c r="Z273" s="24"/>
      <c r="AA273" s="9"/>
    </row>
    <row r="274" spans="1:32" ht="16.5" thickTop="1" thickBot="1" x14ac:dyDescent="0.3">
      <c r="A274" s="9"/>
      <c r="B274" s="9"/>
      <c r="C274" s="9"/>
      <c r="D274" s="9"/>
      <c r="E274" s="11"/>
      <c r="F274" s="11"/>
      <c r="G274" s="14"/>
      <c r="H274" s="11"/>
      <c r="I274" s="15">
        <v>5</v>
      </c>
      <c r="J274" s="11">
        <v>40</v>
      </c>
      <c r="K274" s="12">
        <f>CEILING(H272*J274/100*0.9,2.5)</f>
        <v>27.5</v>
      </c>
      <c r="M274" s="9"/>
      <c r="N274" s="14"/>
      <c r="O274" s="11"/>
      <c r="P274" s="15">
        <v>3</v>
      </c>
      <c r="Q274" s="11">
        <v>70</v>
      </c>
      <c r="R274" s="12">
        <f>CEILING(O272*Q274/100*0.9,5)</f>
        <v>115</v>
      </c>
      <c r="T274" s="9"/>
      <c r="U274" s="8">
        <f>U273</f>
        <v>17.5</v>
      </c>
      <c r="V274" s="3"/>
      <c r="W274" s="8">
        <f>W273</f>
        <v>35</v>
      </c>
      <c r="X274" s="24"/>
      <c r="Y274" s="8">
        <f>Y273</f>
        <v>8</v>
      </c>
      <c r="Z274" s="24"/>
      <c r="AA274" s="9"/>
    </row>
    <row r="275" spans="1:32" ht="16.5" thickTop="1" thickBot="1" x14ac:dyDescent="0.3">
      <c r="A275" s="9"/>
      <c r="B275" s="9"/>
      <c r="C275" s="9"/>
      <c r="D275" s="9"/>
      <c r="E275" s="11"/>
      <c r="F275" s="11"/>
      <c r="G275" s="14"/>
      <c r="H275" s="11"/>
      <c r="I275" s="15">
        <v>5</v>
      </c>
      <c r="J275" s="11">
        <v>50</v>
      </c>
      <c r="K275" s="12">
        <f>CEILING(H272*J275/100*0.9,2.5)</f>
        <v>32.5</v>
      </c>
      <c r="M275" s="9"/>
      <c r="N275" s="14"/>
      <c r="O275" s="11"/>
      <c r="P275" s="15">
        <v>3</v>
      </c>
      <c r="Q275" s="11">
        <v>80</v>
      </c>
      <c r="R275" s="12">
        <f>CEILING(O272*Q275/100*0.9,5)</f>
        <v>130</v>
      </c>
      <c r="T275" s="9"/>
      <c r="U275" s="8">
        <f>U274</f>
        <v>17.5</v>
      </c>
      <c r="W275" s="8">
        <f>W274</f>
        <v>35</v>
      </c>
      <c r="X275" s="24"/>
      <c r="Y275" s="8">
        <f>Y274</f>
        <v>8</v>
      </c>
      <c r="Z275" s="24"/>
      <c r="AA275" s="9"/>
    </row>
    <row r="276" spans="1:32" ht="16.5" thickTop="1" thickBot="1" x14ac:dyDescent="0.3">
      <c r="A276" s="9"/>
      <c r="B276" s="9"/>
      <c r="C276" s="9"/>
      <c r="D276" s="9"/>
      <c r="E276" s="11"/>
      <c r="F276" s="11"/>
      <c r="G276" s="14"/>
      <c r="H276" s="11"/>
      <c r="I276" s="15">
        <v>5</v>
      </c>
      <c r="J276" s="11">
        <v>50</v>
      </c>
      <c r="K276" s="12">
        <f>CEILING(H272*J276/100*0.9,2.5)</f>
        <v>32.5</v>
      </c>
      <c r="M276" s="9"/>
      <c r="N276" s="14"/>
      <c r="O276" s="11"/>
      <c r="P276" s="15">
        <v>3</v>
      </c>
      <c r="Q276" s="11">
        <v>80</v>
      </c>
      <c r="R276" s="12">
        <f>CEILING(O272*Q276/100*0.9,5)</f>
        <v>130</v>
      </c>
      <c r="T276" s="9"/>
      <c r="U276" s="8">
        <f>U275</f>
        <v>17.5</v>
      </c>
      <c r="W276" s="8">
        <f>W275</f>
        <v>35</v>
      </c>
      <c r="X276" s="25"/>
      <c r="Y276" s="8">
        <f>Y275</f>
        <v>8</v>
      </c>
      <c r="Z276" s="25"/>
      <c r="AA276" s="9"/>
    </row>
    <row r="277" spans="1:32" ht="16.5" thickTop="1" thickBot="1" x14ac:dyDescent="0.3">
      <c r="A277" s="9"/>
      <c r="B277" s="9"/>
      <c r="C277" s="9"/>
      <c r="D277" s="9"/>
      <c r="E277" s="11"/>
      <c r="F277" s="11"/>
      <c r="G277" s="14"/>
      <c r="H277" s="11"/>
      <c r="I277" s="16">
        <v>5</v>
      </c>
      <c r="J277" s="11">
        <v>60</v>
      </c>
      <c r="K277" s="12">
        <f>CEILING(H272*J277/100*0.9,2.5)</f>
        <v>40</v>
      </c>
      <c r="M277" s="9"/>
      <c r="N277" s="14"/>
      <c r="O277" s="11"/>
      <c r="P277" s="16">
        <v>3</v>
      </c>
      <c r="Q277" s="11">
        <v>90</v>
      </c>
      <c r="R277" s="12">
        <f>CEILING(O272*Q277/100*0.9,5)</f>
        <v>150</v>
      </c>
      <c r="T277" s="9"/>
      <c r="U277" s="9"/>
      <c r="V277" s="9"/>
      <c r="W277" s="9"/>
      <c r="X277" s="9"/>
      <c r="Y277" s="9"/>
      <c r="Z277" s="9"/>
      <c r="AA277" s="9"/>
      <c r="AD277">
        <f>K277*L277*0.0333+K277</f>
        <v>40</v>
      </c>
      <c r="AF277">
        <f>R277*S277*0.0333+R277</f>
        <v>150</v>
      </c>
    </row>
    <row r="278" spans="1:32" ht="16.5" thickTop="1" thickBot="1" x14ac:dyDescent="0.3">
      <c r="A278" s="9"/>
      <c r="B278" s="9"/>
      <c r="C278">
        <f>IF(H278&gt;3.4,0,H278)+IF(O278&gt;3.4,0,O278)</f>
        <v>2</v>
      </c>
      <c r="D278" t="s">
        <v>17</v>
      </c>
      <c r="E278" t="s">
        <v>2</v>
      </c>
      <c r="F278" s="9"/>
      <c r="G278" s="14" t="s">
        <v>14</v>
      </c>
      <c r="H278" s="11">
        <v>4</v>
      </c>
      <c r="I278" s="11"/>
      <c r="J278" s="11"/>
      <c r="K278" s="11"/>
      <c r="L278" s="9"/>
      <c r="M278" s="9"/>
      <c r="N278" s="14" t="s">
        <v>12</v>
      </c>
      <c r="O278" s="11">
        <v>2</v>
      </c>
      <c r="P278" s="11"/>
      <c r="Q278" s="11"/>
      <c r="R278" s="11"/>
      <c r="S278" s="9"/>
      <c r="T278" s="9"/>
      <c r="U278" s="9"/>
      <c r="V278" s="27" t="s">
        <v>47</v>
      </c>
      <c r="W278" s="9"/>
      <c r="X278" s="17" t="s">
        <v>27</v>
      </c>
      <c r="Y278" s="9"/>
      <c r="Z278" s="9"/>
      <c r="AA278" s="9"/>
    </row>
    <row r="279" spans="1:32" ht="31.5" thickTop="1" thickBot="1" x14ac:dyDescent="0.3">
      <c r="A279" s="9"/>
      <c r="B279" s="9"/>
      <c r="C279" s="9"/>
      <c r="D279" s="9"/>
      <c r="E279" s="11"/>
      <c r="F279" s="11"/>
      <c r="G279" s="14" t="s">
        <v>33</v>
      </c>
      <c r="H279" s="20">
        <f>H265</f>
        <v>112.5</v>
      </c>
      <c r="I279" s="11" t="s">
        <v>31</v>
      </c>
      <c r="J279" s="11" t="s">
        <v>30</v>
      </c>
      <c r="K279" s="11" t="s">
        <v>34</v>
      </c>
      <c r="L279" s="10" t="s">
        <v>32</v>
      </c>
      <c r="M279" s="10"/>
      <c r="N279" s="14" t="s">
        <v>33</v>
      </c>
      <c r="O279" s="20">
        <f>O265</f>
        <v>140</v>
      </c>
      <c r="P279" s="11" t="s">
        <v>31</v>
      </c>
      <c r="Q279" s="11" t="s">
        <v>30</v>
      </c>
      <c r="R279" s="11" t="s">
        <v>34</v>
      </c>
      <c r="S279" s="10" t="s">
        <v>32</v>
      </c>
      <c r="T279" s="10"/>
      <c r="U279" s="26" t="s">
        <v>34</v>
      </c>
      <c r="V279" s="26" t="s">
        <v>48</v>
      </c>
      <c r="W279" s="26" t="s">
        <v>34</v>
      </c>
      <c r="X279" s="26" t="s">
        <v>48</v>
      </c>
      <c r="Y279" s="9"/>
      <c r="Z279" s="9"/>
      <c r="AA279" s="9"/>
    </row>
    <row r="280" spans="1:32" ht="16.5" thickTop="1" thickBot="1" x14ac:dyDescent="0.3">
      <c r="A280" s="9"/>
      <c r="B280" s="9"/>
      <c r="C280" s="9"/>
      <c r="D280" s="9"/>
      <c r="E280" s="11"/>
      <c r="F280" s="11"/>
      <c r="G280" s="14"/>
      <c r="H280" s="11"/>
      <c r="I280" s="15">
        <v>5</v>
      </c>
      <c r="J280" s="11">
        <v>40</v>
      </c>
      <c r="K280" s="12">
        <f>CEILING(H279*J280/100*0.9,2.5)</f>
        <v>42.5</v>
      </c>
      <c r="M280" s="9"/>
      <c r="N280" s="14"/>
      <c r="O280" s="11"/>
      <c r="P280" s="15">
        <v>3</v>
      </c>
      <c r="Q280" s="11">
        <v>70</v>
      </c>
      <c r="R280" s="12">
        <f>CEILING(O279*Q280/100*0.9,5)</f>
        <v>90</v>
      </c>
      <c r="T280" s="9"/>
      <c r="U280" s="8">
        <f>IF(V262&gt;11.5,U262+2.5,U262)</f>
        <v>60</v>
      </c>
      <c r="W280" s="8">
        <f>IF(X262&gt;11.5,W262+2.5,W262)</f>
        <v>42.5</v>
      </c>
      <c r="X280" s="24"/>
      <c r="Y280" s="9"/>
      <c r="Z280" s="9"/>
      <c r="AA280" s="9"/>
    </row>
    <row r="281" spans="1:32" ht="16.5" thickTop="1" thickBot="1" x14ac:dyDescent="0.3">
      <c r="A281" s="9"/>
      <c r="B281" s="9"/>
      <c r="C281" s="9"/>
      <c r="D281" s="9"/>
      <c r="E281" s="11"/>
      <c r="F281" s="11"/>
      <c r="G281" s="14"/>
      <c r="H281" s="11"/>
      <c r="I281" s="15">
        <v>5</v>
      </c>
      <c r="J281" s="11">
        <v>40</v>
      </c>
      <c r="K281" s="12">
        <f>CEILING(H279*J281/100*0.9,2.5)</f>
        <v>42.5</v>
      </c>
      <c r="M281" s="9"/>
      <c r="N281" s="14"/>
      <c r="O281" s="11"/>
      <c r="P281" s="15">
        <v>3</v>
      </c>
      <c r="Q281" s="11">
        <v>70</v>
      </c>
      <c r="R281" s="12">
        <f>CEILING(O279*Q281/100*0.9,5)</f>
        <v>90</v>
      </c>
      <c r="T281" s="9"/>
      <c r="U281" s="8">
        <f>U280</f>
        <v>60</v>
      </c>
      <c r="W281" s="8">
        <f>W280</f>
        <v>42.5</v>
      </c>
      <c r="X281" s="24"/>
      <c r="Y281" s="9"/>
      <c r="Z281" s="9"/>
      <c r="AA281" s="9"/>
    </row>
    <row r="282" spans="1:32" ht="16.5" thickTop="1" thickBot="1" x14ac:dyDescent="0.3">
      <c r="A282" s="9"/>
      <c r="B282" s="9"/>
      <c r="C282" s="9"/>
      <c r="D282" s="9"/>
      <c r="E282" s="11"/>
      <c r="F282" s="11"/>
      <c r="G282" s="14"/>
      <c r="H282" s="11"/>
      <c r="I282" s="15">
        <v>5</v>
      </c>
      <c r="J282" s="11">
        <v>50</v>
      </c>
      <c r="K282" s="12">
        <f>CEILING(H279*J282/100*0.9,2.5)</f>
        <v>52.5</v>
      </c>
      <c r="M282" s="9"/>
      <c r="N282" s="14"/>
      <c r="O282" s="11"/>
      <c r="P282" s="15">
        <v>3</v>
      </c>
      <c r="Q282" s="11">
        <v>80</v>
      </c>
      <c r="R282" s="12">
        <f>CEILING(O279*Q282/100*0.9,5)</f>
        <v>105</v>
      </c>
      <c r="T282" s="9"/>
      <c r="U282" s="8">
        <f>U281</f>
        <v>60</v>
      </c>
      <c r="W282" s="8">
        <f>W281</f>
        <v>42.5</v>
      </c>
      <c r="X282" s="24"/>
      <c r="Y282" s="9"/>
      <c r="Z282" s="9"/>
      <c r="AA282" s="9"/>
    </row>
    <row r="283" spans="1:32" ht="16.5" thickTop="1" thickBot="1" x14ac:dyDescent="0.3">
      <c r="A283" s="9"/>
      <c r="B283" s="9"/>
      <c r="C283" s="9"/>
      <c r="D283" s="9"/>
      <c r="E283" s="11"/>
      <c r="F283" s="11"/>
      <c r="G283" s="14"/>
      <c r="H283" s="11"/>
      <c r="I283" s="15">
        <v>5</v>
      </c>
      <c r="J283" s="11">
        <v>50</v>
      </c>
      <c r="K283" s="12">
        <f>CEILING(H279*J283/100*0.9,2.5)</f>
        <v>52.5</v>
      </c>
      <c r="M283" s="9"/>
      <c r="N283" s="14"/>
      <c r="O283" s="11"/>
      <c r="P283" s="15">
        <v>3</v>
      </c>
      <c r="Q283" s="11">
        <v>80</v>
      </c>
      <c r="R283" s="12">
        <f>CEILING(O279*Q283/100*0.9,5)</f>
        <v>105</v>
      </c>
      <c r="T283" s="9"/>
      <c r="U283" s="8">
        <f>U282</f>
        <v>60</v>
      </c>
      <c r="W283" s="8">
        <f>W282</f>
        <v>42.5</v>
      </c>
      <c r="X283" s="25"/>
      <c r="Y283" s="9"/>
      <c r="Z283" s="9"/>
      <c r="AA283" s="9"/>
    </row>
    <row r="284" spans="1:32" ht="16.5" thickTop="1" thickBot="1" x14ac:dyDescent="0.3">
      <c r="A284" s="9"/>
      <c r="B284" s="9"/>
      <c r="C284" s="9"/>
      <c r="D284" s="9"/>
      <c r="E284" s="11"/>
      <c r="F284" s="11"/>
      <c r="G284" s="14"/>
      <c r="H284" s="11"/>
      <c r="I284" s="16">
        <v>5</v>
      </c>
      <c r="J284" s="11">
        <v>60</v>
      </c>
      <c r="K284" s="12">
        <f>CEILING(H279*J284/100*0.9,2.5)</f>
        <v>62.5</v>
      </c>
      <c r="M284" s="9"/>
      <c r="N284" s="14"/>
      <c r="O284" s="11"/>
      <c r="P284" s="16">
        <v>3</v>
      </c>
      <c r="Q284" s="11">
        <v>90</v>
      </c>
      <c r="R284" s="12">
        <f>CEILING(O279*Q284/100*0.9,5)</f>
        <v>115</v>
      </c>
      <c r="T284" s="9"/>
      <c r="U284" s="9"/>
      <c r="V284" s="9"/>
      <c r="W284" s="9"/>
      <c r="X284" s="9"/>
      <c r="Y284" s="9"/>
      <c r="Z284" s="9"/>
      <c r="AA284" s="9"/>
      <c r="AC284">
        <f>K284*L284*0.0333+K284</f>
        <v>62.5</v>
      </c>
      <c r="AE284">
        <f>R284*S284*0.0333+R284</f>
        <v>115</v>
      </c>
    </row>
    <row r="285" spans="1:32" ht="16.5" thickTop="1" thickBot="1" x14ac:dyDescent="0.3">
      <c r="A285" s="9"/>
      <c r="B285" s="1" t="s">
        <v>40</v>
      </c>
      <c r="C285">
        <f>IF(H285&gt;3.4,0,H285)+IF(O285&gt;3.4,0,O285)</f>
        <v>4</v>
      </c>
      <c r="D285" t="s">
        <v>15</v>
      </c>
      <c r="E285" t="s">
        <v>2</v>
      </c>
      <c r="F285" s="9"/>
      <c r="G285" s="14" t="s">
        <v>14</v>
      </c>
      <c r="H285" s="11">
        <v>1</v>
      </c>
      <c r="I285" s="11"/>
      <c r="J285" s="11"/>
      <c r="K285" s="11"/>
      <c r="L285" s="9"/>
      <c r="M285" s="9"/>
      <c r="N285" s="14" t="s">
        <v>12</v>
      </c>
      <c r="O285" s="11">
        <v>3</v>
      </c>
      <c r="P285" s="11"/>
      <c r="Q285" s="11"/>
      <c r="R285" s="11"/>
      <c r="S285" s="9"/>
      <c r="T285" s="9"/>
      <c r="U285" s="30"/>
      <c r="V285" s="29" t="s">
        <v>49</v>
      </c>
      <c r="W285" s="9"/>
      <c r="X285" s="31" t="s">
        <v>27</v>
      </c>
      <c r="Y285" s="9"/>
      <c r="Z285" s="9"/>
      <c r="AA285" s="9"/>
    </row>
    <row r="286" spans="1:32" ht="31.5" thickTop="1" thickBot="1" x14ac:dyDescent="0.3">
      <c r="A286" s="9"/>
      <c r="B286" s="9"/>
      <c r="C286" s="9"/>
      <c r="D286" s="9"/>
      <c r="E286" s="11"/>
      <c r="F286" s="11"/>
      <c r="G286" s="14" t="s">
        <v>33</v>
      </c>
      <c r="H286" s="20">
        <f>H279+IF(L268&lt;3.5,2.5,5)</f>
        <v>115</v>
      </c>
      <c r="I286" s="11" t="s">
        <v>31</v>
      </c>
      <c r="J286" s="11" t="s">
        <v>30</v>
      </c>
      <c r="K286" s="11" t="s">
        <v>34</v>
      </c>
      <c r="L286" s="10" t="s">
        <v>32</v>
      </c>
      <c r="M286" s="10"/>
      <c r="N286" s="14"/>
      <c r="O286" s="20">
        <f>O279</f>
        <v>140</v>
      </c>
      <c r="P286" s="11" t="s">
        <v>31</v>
      </c>
      <c r="Q286" s="11" t="s">
        <v>30</v>
      </c>
      <c r="R286" s="11" t="s">
        <v>34</v>
      </c>
      <c r="S286" s="10" t="s">
        <v>32</v>
      </c>
      <c r="T286" s="10"/>
      <c r="U286" s="26" t="s">
        <v>34</v>
      </c>
      <c r="V286" s="26" t="s">
        <v>48</v>
      </c>
      <c r="W286" s="26" t="s">
        <v>34</v>
      </c>
      <c r="X286" s="26" t="s">
        <v>48</v>
      </c>
      <c r="Y286" s="9"/>
      <c r="Z286" s="9"/>
      <c r="AA286" s="9"/>
    </row>
    <row r="287" spans="1:32" ht="16.5" thickTop="1" thickBot="1" x14ac:dyDescent="0.3">
      <c r="A287" s="9"/>
      <c r="B287" s="9"/>
      <c r="C287" s="9"/>
      <c r="D287" s="9"/>
      <c r="E287" s="11"/>
      <c r="F287" s="11"/>
      <c r="G287" s="14"/>
      <c r="H287" s="11"/>
      <c r="I287" s="15">
        <v>5</v>
      </c>
      <c r="J287" s="11">
        <v>65</v>
      </c>
      <c r="K287" s="12">
        <f>CEILING(H286*J287/100*0.9,2.5)</f>
        <v>67.5</v>
      </c>
      <c r="M287" s="9"/>
      <c r="N287" s="14"/>
      <c r="O287" s="11"/>
      <c r="P287" s="15">
        <v>5</v>
      </c>
      <c r="Q287" s="11">
        <v>75</v>
      </c>
      <c r="R287" s="12">
        <f>CEILING(O286*0.9*Q287/100,5)</f>
        <v>95</v>
      </c>
      <c r="T287" s="9"/>
      <c r="U287" s="8">
        <f>IF(V269&gt;11.5,U269+2.5,U269)</f>
        <v>70</v>
      </c>
      <c r="V287" s="4"/>
      <c r="W287" s="8">
        <f>IF(X283&gt;11.5,W283+2.5,W283)</f>
        <v>42.5</v>
      </c>
      <c r="X287" s="24"/>
      <c r="Y287" s="9"/>
      <c r="Z287" s="9"/>
      <c r="AA287" s="9"/>
    </row>
    <row r="288" spans="1:32" ht="16.5" thickTop="1" thickBot="1" x14ac:dyDescent="0.3">
      <c r="A288" s="9"/>
      <c r="B288" s="9"/>
      <c r="C288" s="9"/>
      <c r="D288" s="9"/>
      <c r="E288" s="11"/>
      <c r="F288" s="11"/>
      <c r="G288" s="14"/>
      <c r="H288" s="11"/>
      <c r="I288" s="15">
        <v>5</v>
      </c>
      <c r="J288" s="11">
        <v>65</v>
      </c>
      <c r="K288" s="12">
        <f>CEILING(H286*J288/100*0.9,2.5)</f>
        <v>67.5</v>
      </c>
      <c r="M288" s="9"/>
      <c r="N288" s="14"/>
      <c r="O288" s="11"/>
      <c r="P288" s="15">
        <v>3</v>
      </c>
      <c r="Q288" s="11">
        <v>85</v>
      </c>
      <c r="R288" s="12">
        <f>CEILING(O286*0.9*Q288/100,5)</f>
        <v>110</v>
      </c>
      <c r="T288" s="9"/>
      <c r="U288" s="8">
        <f>U287</f>
        <v>70</v>
      </c>
      <c r="V288" s="4"/>
      <c r="W288" s="8">
        <f>W287</f>
        <v>42.5</v>
      </c>
      <c r="X288" s="24"/>
      <c r="Y288" s="9"/>
      <c r="Z288" s="9"/>
      <c r="AA288" s="9"/>
    </row>
    <row r="289" spans="1:32" ht="16.5" thickTop="1" thickBot="1" x14ac:dyDescent="0.3">
      <c r="A289" s="9"/>
      <c r="B289" s="9"/>
      <c r="C289" s="9"/>
      <c r="D289" s="9"/>
      <c r="E289" s="11"/>
      <c r="F289" s="11"/>
      <c r="G289" s="14"/>
      <c r="H289" s="11"/>
      <c r="I289" s="15">
        <v>5</v>
      </c>
      <c r="J289" s="11">
        <v>75</v>
      </c>
      <c r="K289" s="12">
        <f>CEILING(H286*J289/100*0.9,2.5)</f>
        <v>80</v>
      </c>
      <c r="M289" s="9"/>
      <c r="N289" s="14"/>
      <c r="O289" s="11" t="s">
        <v>35</v>
      </c>
      <c r="P289" s="15">
        <v>1</v>
      </c>
      <c r="Q289" s="11">
        <v>95</v>
      </c>
      <c r="R289" s="12">
        <f>CEILING(O286*0.9*Q289/100,5)</f>
        <v>120</v>
      </c>
      <c r="T289" s="9"/>
      <c r="U289" s="8">
        <f>U288</f>
        <v>70</v>
      </c>
      <c r="V289" s="4"/>
      <c r="W289" s="8">
        <f>W288</f>
        <v>42.5</v>
      </c>
      <c r="X289" s="24"/>
      <c r="Y289" s="9"/>
      <c r="Z289" s="9"/>
      <c r="AA289" s="9"/>
    </row>
    <row r="290" spans="1:32" ht="16.5" thickTop="1" thickBot="1" x14ac:dyDescent="0.3">
      <c r="A290" s="9"/>
      <c r="B290" s="9"/>
      <c r="C290" s="9"/>
      <c r="D290" s="9"/>
      <c r="E290" s="11"/>
      <c r="F290" s="11"/>
      <c r="G290" s="14"/>
      <c r="H290" s="11"/>
      <c r="I290" s="15">
        <v>5</v>
      </c>
      <c r="J290" s="11">
        <v>75</v>
      </c>
      <c r="K290" s="12">
        <f>CEILING(H286*J290/100*0.9,2.5)</f>
        <v>80</v>
      </c>
      <c r="M290" s="9"/>
      <c r="N290" s="14"/>
      <c r="O290" s="11"/>
      <c r="P290" s="11"/>
      <c r="Q290" s="11"/>
      <c r="R290" s="11"/>
      <c r="S290" s="9"/>
      <c r="T290" s="9"/>
      <c r="U290" s="8">
        <f>U289</f>
        <v>70</v>
      </c>
      <c r="V290" s="4"/>
      <c r="W290" s="8">
        <f>W289</f>
        <v>42.5</v>
      </c>
      <c r="X290" s="25"/>
      <c r="Y290" s="9"/>
      <c r="Z290" s="9"/>
      <c r="AA290" s="9"/>
    </row>
    <row r="291" spans="1:32" ht="16.5" thickTop="1" thickBot="1" x14ac:dyDescent="0.3">
      <c r="A291" s="9"/>
      <c r="B291" s="9"/>
      <c r="C291" s="9"/>
      <c r="D291" s="9"/>
      <c r="E291" s="11"/>
      <c r="F291" s="11"/>
      <c r="G291" s="14"/>
      <c r="H291" s="11"/>
      <c r="I291" s="15">
        <v>5</v>
      </c>
      <c r="J291" s="11">
        <v>85</v>
      </c>
      <c r="K291" s="12">
        <f>CEILING(H286*J291/100*0.9,2.5)</f>
        <v>90</v>
      </c>
      <c r="M291" s="9"/>
      <c r="N291" s="14"/>
      <c r="O291" s="11"/>
      <c r="P291" s="11"/>
      <c r="Q291" s="11"/>
      <c r="R291" s="11"/>
      <c r="S291" s="9"/>
      <c r="T291" s="9"/>
      <c r="U291" s="9"/>
      <c r="V291" s="9"/>
      <c r="W291" s="9"/>
      <c r="X291" s="9"/>
      <c r="Y291" s="9"/>
      <c r="Z291" s="9"/>
      <c r="AA291" s="9"/>
      <c r="AC291">
        <f>K291*L291*0.0333+K291</f>
        <v>90</v>
      </c>
      <c r="AE291">
        <f>R289*S289*0.0333+R289</f>
        <v>120</v>
      </c>
    </row>
    <row r="292" spans="1:32" ht="16.5" thickTop="1" thickBot="1" x14ac:dyDescent="0.3">
      <c r="A292" s="9"/>
      <c r="B292" s="9"/>
      <c r="C292">
        <f>IF(H292&gt;3.4,0,H292)+IF(O292&gt;3.4,0,O292)</f>
        <v>4</v>
      </c>
      <c r="D292" t="s">
        <v>16</v>
      </c>
      <c r="E292" t="s">
        <v>3</v>
      </c>
      <c r="F292" s="9"/>
      <c r="G292" s="14" t="s">
        <v>4</v>
      </c>
      <c r="H292" s="11">
        <v>1</v>
      </c>
      <c r="I292" s="11"/>
      <c r="J292" s="11"/>
      <c r="K292" s="11"/>
      <c r="L292" s="9"/>
      <c r="M292" s="9"/>
      <c r="N292" s="14" t="s">
        <v>13</v>
      </c>
      <c r="O292" s="11">
        <v>3</v>
      </c>
      <c r="P292" s="11"/>
      <c r="Q292" s="11"/>
      <c r="R292" s="11"/>
      <c r="S292" s="9"/>
      <c r="T292" s="9"/>
      <c r="U292" s="9"/>
      <c r="V292" s="28" t="s">
        <v>28</v>
      </c>
      <c r="W292" s="9"/>
      <c r="X292" s="27" t="s">
        <v>25</v>
      </c>
      <c r="Y292" s="9"/>
      <c r="Z292" s="27" t="s">
        <v>26</v>
      </c>
      <c r="AA292" s="9"/>
    </row>
    <row r="293" spans="1:32" ht="31.5" thickTop="1" thickBot="1" x14ac:dyDescent="0.3">
      <c r="A293" s="9"/>
      <c r="B293" s="9"/>
      <c r="C293" s="9"/>
      <c r="D293" s="9"/>
      <c r="E293" s="11"/>
      <c r="F293" s="11"/>
      <c r="G293" s="14" t="s">
        <v>33</v>
      </c>
      <c r="H293" s="20">
        <f>H251+IF(L254&lt;3.5,2.5,5)</f>
        <v>72.5</v>
      </c>
      <c r="I293" s="11" t="s">
        <v>31</v>
      </c>
      <c r="J293" s="11" t="s">
        <v>30</v>
      </c>
      <c r="K293" s="11" t="s">
        <v>34</v>
      </c>
      <c r="L293" s="10" t="s">
        <v>32</v>
      </c>
      <c r="M293" s="10"/>
      <c r="N293" s="14"/>
      <c r="O293" s="20">
        <f>O272</f>
        <v>180</v>
      </c>
      <c r="P293" s="11" t="s">
        <v>31</v>
      </c>
      <c r="Q293" s="11" t="s">
        <v>30</v>
      </c>
      <c r="R293" s="11" t="s">
        <v>34</v>
      </c>
      <c r="S293" s="10" t="s">
        <v>32</v>
      </c>
      <c r="T293" s="10"/>
      <c r="U293" s="26" t="s">
        <v>34</v>
      </c>
      <c r="V293" s="26" t="s">
        <v>48</v>
      </c>
      <c r="W293" s="26" t="s">
        <v>34</v>
      </c>
      <c r="X293" s="26" t="s">
        <v>48</v>
      </c>
      <c r="Y293" s="26" t="s">
        <v>34</v>
      </c>
      <c r="Z293" s="26" t="s">
        <v>48</v>
      </c>
      <c r="AA293" s="9"/>
    </row>
    <row r="294" spans="1:32" ht="16.5" thickTop="1" thickBot="1" x14ac:dyDescent="0.3">
      <c r="A294" s="9"/>
      <c r="B294" s="9"/>
      <c r="C294" s="9"/>
      <c r="D294" s="9"/>
      <c r="E294" s="11"/>
      <c r="F294" s="11"/>
      <c r="G294" s="14"/>
      <c r="H294" s="11"/>
      <c r="I294" s="15">
        <v>5</v>
      </c>
      <c r="J294" s="11">
        <v>65</v>
      </c>
      <c r="K294" s="12">
        <f>CEILING(H293*J294/100*0.9,2.5)</f>
        <v>42.5</v>
      </c>
      <c r="M294" s="9"/>
      <c r="N294" s="14"/>
      <c r="O294" s="11"/>
      <c r="P294" s="15">
        <v>5</v>
      </c>
      <c r="Q294" s="11">
        <v>75</v>
      </c>
      <c r="R294" s="12">
        <f>CEILING(O293*0.9*Q294/100,5)</f>
        <v>125</v>
      </c>
      <c r="T294" s="9"/>
      <c r="U294" s="8">
        <f>IF(V276&gt;11.5,U276+2.5,U276)</f>
        <v>17.5</v>
      </c>
      <c r="V294" s="4"/>
      <c r="W294" s="8">
        <f>IF(X276&gt;11.5,W276+2.5,W276)</f>
        <v>35</v>
      </c>
      <c r="X294" s="24"/>
      <c r="Y294" s="8">
        <f>IF(Z276&gt;11.5,Y276+2,Y276)</f>
        <v>8</v>
      </c>
      <c r="Z294" s="24"/>
      <c r="AA294" s="9"/>
    </row>
    <row r="295" spans="1:32" ht="16.5" thickTop="1" thickBot="1" x14ac:dyDescent="0.3">
      <c r="A295" s="9"/>
      <c r="B295" s="9"/>
      <c r="C295" s="9"/>
      <c r="D295" s="9"/>
      <c r="E295" s="11"/>
      <c r="F295" s="11"/>
      <c r="G295" s="14"/>
      <c r="H295" s="11"/>
      <c r="I295" s="15">
        <v>5</v>
      </c>
      <c r="J295" s="11">
        <v>65</v>
      </c>
      <c r="K295" s="12">
        <f>CEILING(H293*J295/100*0.9,2.5)</f>
        <v>42.5</v>
      </c>
      <c r="M295" s="9"/>
      <c r="N295" s="14"/>
      <c r="O295" s="11"/>
      <c r="P295" s="15">
        <v>3</v>
      </c>
      <c r="Q295" s="11">
        <v>85</v>
      </c>
      <c r="R295" s="12">
        <f>CEILING(O293*0.9*Q295/100,5)</f>
        <v>140</v>
      </c>
      <c r="T295" s="9"/>
      <c r="U295" s="8">
        <f>U294</f>
        <v>17.5</v>
      </c>
      <c r="V295" s="3"/>
      <c r="W295" s="8">
        <f>W294</f>
        <v>35</v>
      </c>
      <c r="X295" s="24"/>
      <c r="Y295" s="8">
        <f>Y294</f>
        <v>8</v>
      </c>
      <c r="Z295" s="24"/>
      <c r="AA295" s="9"/>
    </row>
    <row r="296" spans="1:32" ht="16.5" thickTop="1" thickBot="1" x14ac:dyDescent="0.3">
      <c r="A296" s="9"/>
      <c r="B296" s="9"/>
      <c r="C296" s="9"/>
      <c r="D296" s="9"/>
      <c r="E296" s="11"/>
      <c r="F296" s="11"/>
      <c r="G296" s="14"/>
      <c r="H296" s="11"/>
      <c r="I296" s="15">
        <v>5</v>
      </c>
      <c r="J296" s="11">
        <v>75</v>
      </c>
      <c r="K296" s="12">
        <f>CEILING(H293*J296/100*0.9,2.5)</f>
        <v>50</v>
      </c>
      <c r="M296" s="9"/>
      <c r="N296" s="14"/>
      <c r="O296" s="11" t="s">
        <v>35</v>
      </c>
      <c r="P296" s="15">
        <v>1</v>
      </c>
      <c r="Q296" s="11">
        <v>95</v>
      </c>
      <c r="R296" s="12">
        <f>CEILING(O293*0.9*Q296/100,5)</f>
        <v>155</v>
      </c>
      <c r="T296" s="9"/>
      <c r="U296" s="8">
        <f>U295</f>
        <v>17.5</v>
      </c>
      <c r="W296" s="8">
        <f>W295</f>
        <v>35</v>
      </c>
      <c r="X296" s="24"/>
      <c r="Y296" s="8">
        <f>Y295</f>
        <v>8</v>
      </c>
      <c r="Z296" s="24"/>
      <c r="AA296" s="9"/>
    </row>
    <row r="297" spans="1:32" ht="16.5" thickTop="1" thickBot="1" x14ac:dyDescent="0.3">
      <c r="A297" s="9"/>
      <c r="B297" s="9"/>
      <c r="C297" s="9"/>
      <c r="D297" s="9"/>
      <c r="E297" s="11"/>
      <c r="F297" s="11"/>
      <c r="G297" s="14"/>
      <c r="H297" s="11"/>
      <c r="I297" s="15">
        <v>5</v>
      </c>
      <c r="J297" s="11">
        <v>75</v>
      </c>
      <c r="K297" s="12">
        <f>CEILING(H293*J297/100*0.9,2.5)</f>
        <v>50</v>
      </c>
      <c r="M297" s="9"/>
      <c r="N297" s="14"/>
      <c r="O297" s="11"/>
      <c r="P297" s="11"/>
      <c r="Q297" s="11"/>
      <c r="R297" s="11"/>
      <c r="S297" s="9"/>
      <c r="T297" s="9"/>
      <c r="U297" s="8">
        <f>U296</f>
        <v>17.5</v>
      </c>
      <c r="W297" s="8">
        <f>W296</f>
        <v>35</v>
      </c>
      <c r="X297" s="25"/>
      <c r="Y297" s="8">
        <f>Y296</f>
        <v>8</v>
      </c>
      <c r="Z297" s="25"/>
      <c r="AA297" s="9"/>
    </row>
    <row r="298" spans="1:32" ht="16.5" thickTop="1" thickBot="1" x14ac:dyDescent="0.3">
      <c r="A298" s="9"/>
      <c r="B298" s="9"/>
      <c r="C298" s="9"/>
      <c r="D298" s="9"/>
      <c r="E298" s="11"/>
      <c r="F298" s="11"/>
      <c r="G298" s="14"/>
      <c r="H298" s="11"/>
      <c r="I298" s="15">
        <v>5</v>
      </c>
      <c r="J298" s="11">
        <v>85</v>
      </c>
      <c r="K298" s="12">
        <f>CEILING(H293*J298/100*0.9,2.5)</f>
        <v>57.5</v>
      </c>
      <c r="M298" s="9"/>
      <c r="N298" s="14"/>
      <c r="O298" s="11"/>
      <c r="P298" s="11"/>
      <c r="Q298" s="11"/>
      <c r="R298" s="11"/>
      <c r="S298" s="9"/>
      <c r="T298" s="9"/>
      <c r="U298" s="9"/>
      <c r="V298" s="9"/>
      <c r="W298" s="9"/>
      <c r="X298" s="9"/>
      <c r="Y298" s="9"/>
      <c r="Z298" s="9"/>
      <c r="AA298" s="9"/>
      <c r="AD298">
        <f>K298*L298*0.0333+K298</f>
        <v>57.5</v>
      </c>
      <c r="AF298">
        <f>R296*S296*0.0333+R296</f>
        <v>155</v>
      </c>
    </row>
    <row r="299" spans="1:32" ht="16.5" thickTop="1" thickBot="1" x14ac:dyDescent="0.3">
      <c r="A299" s="9"/>
      <c r="B299" s="9"/>
      <c r="C299">
        <f>IF(H299&gt;3.4,0,H299)+IF(O299&gt;3.4,0,O299)</f>
        <v>2</v>
      </c>
      <c r="D299" t="s">
        <v>17</v>
      </c>
      <c r="E299" t="s">
        <v>2</v>
      </c>
      <c r="F299" s="9"/>
      <c r="G299" s="14" t="s">
        <v>14</v>
      </c>
      <c r="H299" s="11">
        <v>2</v>
      </c>
      <c r="I299" s="11"/>
      <c r="J299" s="11"/>
      <c r="K299" s="11"/>
      <c r="L299" s="9"/>
      <c r="M299" s="9"/>
      <c r="N299" s="14" t="s">
        <v>12</v>
      </c>
      <c r="O299" s="11">
        <v>4</v>
      </c>
      <c r="P299" s="11"/>
      <c r="Q299" s="11"/>
      <c r="R299" s="11"/>
      <c r="S299" s="9"/>
      <c r="T299" s="9"/>
      <c r="U299" s="9"/>
      <c r="V299" s="27" t="s">
        <v>47</v>
      </c>
      <c r="W299" s="9"/>
      <c r="X299" s="17" t="s">
        <v>27</v>
      </c>
      <c r="Y299" s="9"/>
      <c r="Z299" s="9"/>
      <c r="AA299" s="9"/>
    </row>
    <row r="300" spans="1:32" ht="31.5" thickTop="1" thickBot="1" x14ac:dyDescent="0.3">
      <c r="A300" s="9"/>
      <c r="B300" s="9"/>
      <c r="C300" s="9"/>
      <c r="D300" s="9"/>
      <c r="E300" s="11"/>
      <c r="F300" s="11"/>
      <c r="G300" s="14" t="s">
        <v>33</v>
      </c>
      <c r="H300" s="19">
        <f>H286</f>
        <v>115</v>
      </c>
      <c r="I300" s="11" t="s">
        <v>31</v>
      </c>
      <c r="J300" s="11" t="s">
        <v>30</v>
      </c>
      <c r="K300" s="11" t="s">
        <v>34</v>
      </c>
      <c r="L300" s="10" t="s">
        <v>32</v>
      </c>
      <c r="M300" s="10"/>
      <c r="N300" s="14" t="s">
        <v>33</v>
      </c>
      <c r="O300" s="20">
        <f>O286</f>
        <v>140</v>
      </c>
      <c r="P300" s="11" t="s">
        <v>31</v>
      </c>
      <c r="Q300" s="11" t="s">
        <v>30</v>
      </c>
      <c r="R300" s="11" t="s">
        <v>34</v>
      </c>
      <c r="S300" s="10" t="s">
        <v>32</v>
      </c>
      <c r="T300" s="10"/>
      <c r="U300" s="26" t="s">
        <v>34</v>
      </c>
      <c r="V300" s="26" t="s">
        <v>48</v>
      </c>
      <c r="W300" s="26" t="s">
        <v>34</v>
      </c>
      <c r="X300" s="26" t="s">
        <v>48</v>
      </c>
      <c r="Y300" s="9"/>
      <c r="Z300" s="9"/>
      <c r="AA300" s="9"/>
    </row>
    <row r="301" spans="1:32" ht="16.5" thickTop="1" thickBot="1" x14ac:dyDescent="0.3">
      <c r="A301" s="9"/>
      <c r="B301" s="9"/>
      <c r="C301" s="9"/>
      <c r="D301" s="9"/>
      <c r="E301" s="11"/>
      <c r="F301" s="11"/>
      <c r="G301" s="14"/>
      <c r="H301" s="11"/>
      <c r="I301" s="15">
        <v>3</v>
      </c>
      <c r="J301" s="11">
        <v>70</v>
      </c>
      <c r="K301" s="12">
        <f>CEILING(H300*J301/100*0.9,2.5)</f>
        <v>72.5</v>
      </c>
      <c r="M301" s="9"/>
      <c r="N301" s="14"/>
      <c r="O301" s="11"/>
      <c r="P301" s="15">
        <v>5</v>
      </c>
      <c r="Q301" s="11">
        <v>40</v>
      </c>
      <c r="R301" s="12">
        <f>CEILING(O300*Q301/100*0.9,5)</f>
        <v>55</v>
      </c>
      <c r="T301" s="9"/>
      <c r="U301" s="8">
        <f>IF(V283&gt;11.5,U283+2.5,U283)</f>
        <v>60</v>
      </c>
      <c r="W301" s="8">
        <f>IF(X283&gt;11.5,W283+2.5,W283)</f>
        <v>42.5</v>
      </c>
      <c r="X301" s="24"/>
      <c r="Y301" s="9"/>
      <c r="Z301" s="9"/>
      <c r="AA301" s="9"/>
    </row>
    <row r="302" spans="1:32" ht="16.5" thickTop="1" thickBot="1" x14ac:dyDescent="0.3">
      <c r="A302" s="9"/>
      <c r="B302" s="9"/>
      <c r="C302" s="9"/>
      <c r="D302" s="9"/>
      <c r="E302" s="11"/>
      <c r="F302" s="11"/>
      <c r="G302" s="14"/>
      <c r="H302" s="11"/>
      <c r="I302" s="15">
        <v>3</v>
      </c>
      <c r="J302" s="11">
        <v>70</v>
      </c>
      <c r="K302" s="12">
        <f>CEILING(H300*J302/100*0.9,2.5)</f>
        <v>72.5</v>
      </c>
      <c r="M302" s="9"/>
      <c r="N302" s="14"/>
      <c r="O302" s="11"/>
      <c r="P302" s="15">
        <v>5</v>
      </c>
      <c r="Q302" s="11">
        <v>40</v>
      </c>
      <c r="R302" s="12">
        <f>CEILING(O300*Q302/100*0.9,5)</f>
        <v>55</v>
      </c>
      <c r="T302" s="9"/>
      <c r="U302" s="8">
        <f>U301</f>
        <v>60</v>
      </c>
      <c r="W302" s="8">
        <f>W301</f>
        <v>42.5</v>
      </c>
      <c r="X302" s="24"/>
      <c r="Y302" s="9"/>
      <c r="Z302" s="9"/>
      <c r="AA302" s="9"/>
    </row>
    <row r="303" spans="1:32" ht="16.5" thickTop="1" thickBot="1" x14ac:dyDescent="0.3">
      <c r="A303" s="9"/>
      <c r="B303" s="9"/>
      <c r="C303" s="9"/>
      <c r="D303" s="9"/>
      <c r="E303" s="11"/>
      <c r="F303" s="11"/>
      <c r="G303" s="14"/>
      <c r="H303" s="11"/>
      <c r="I303" s="15">
        <v>3</v>
      </c>
      <c r="J303" s="11">
        <v>80</v>
      </c>
      <c r="K303" s="12">
        <f>CEILING(H300*J303/100*0.9,2.5)</f>
        <v>85</v>
      </c>
      <c r="M303" s="9"/>
      <c r="N303" s="14"/>
      <c r="O303" s="11"/>
      <c r="P303" s="15">
        <v>5</v>
      </c>
      <c r="Q303" s="11">
        <v>50</v>
      </c>
      <c r="R303" s="12">
        <f>CEILING(O300*Q303/100*0.9,5)</f>
        <v>65</v>
      </c>
      <c r="T303" s="9"/>
      <c r="U303" s="8">
        <f>U302</f>
        <v>60</v>
      </c>
      <c r="W303" s="8">
        <f>W302</f>
        <v>42.5</v>
      </c>
      <c r="X303" s="24"/>
      <c r="Y303" s="9"/>
      <c r="Z303" s="9"/>
      <c r="AA303" s="9"/>
    </row>
    <row r="304" spans="1:32" ht="16.5" thickTop="1" thickBot="1" x14ac:dyDescent="0.3">
      <c r="A304" s="9"/>
      <c r="B304" s="9"/>
      <c r="C304" s="9"/>
      <c r="D304" s="9"/>
      <c r="E304" s="11"/>
      <c r="F304" s="11"/>
      <c r="G304" s="14"/>
      <c r="H304" s="11"/>
      <c r="I304" s="15">
        <v>3</v>
      </c>
      <c r="J304" s="11">
        <v>80</v>
      </c>
      <c r="K304" s="12">
        <f>CEILING(H300*J304/100*0.9,2.5)</f>
        <v>85</v>
      </c>
      <c r="M304" s="9"/>
      <c r="N304" s="14"/>
      <c r="O304" s="11"/>
      <c r="P304" s="15">
        <v>5</v>
      </c>
      <c r="Q304" s="11">
        <v>50</v>
      </c>
      <c r="R304" s="12">
        <f>CEILING(O300*Q304/100*0.9,5)</f>
        <v>65</v>
      </c>
      <c r="T304" s="9"/>
      <c r="U304" s="8">
        <f>U303</f>
        <v>60</v>
      </c>
      <c r="W304" s="8">
        <f>W303</f>
        <v>42.5</v>
      </c>
      <c r="X304" s="25"/>
      <c r="Y304" s="9"/>
      <c r="Z304" s="9"/>
      <c r="AA304" s="9"/>
    </row>
    <row r="305" spans="1:32" ht="16.5" thickTop="1" thickBot="1" x14ac:dyDescent="0.3">
      <c r="A305" s="9"/>
      <c r="B305" s="9"/>
      <c r="C305" s="9"/>
      <c r="D305" s="9"/>
      <c r="E305" s="11"/>
      <c r="F305" s="11"/>
      <c r="G305" s="14"/>
      <c r="H305" s="11"/>
      <c r="I305" s="15">
        <v>3</v>
      </c>
      <c r="J305" s="11">
        <v>90</v>
      </c>
      <c r="K305" s="12">
        <f>CEILING(H300*J305/100*0.9,2.5)</f>
        <v>95</v>
      </c>
      <c r="M305" s="9"/>
      <c r="N305" s="14"/>
      <c r="O305" s="11"/>
      <c r="P305" s="15">
        <v>5</v>
      </c>
      <c r="Q305" s="11">
        <v>60</v>
      </c>
      <c r="R305" s="12">
        <f>CEILING(O300*Q305/100*0.9,5)</f>
        <v>80</v>
      </c>
      <c r="T305" s="9"/>
      <c r="U305" s="9"/>
      <c r="V305" s="9"/>
      <c r="W305" s="9"/>
      <c r="X305" s="9"/>
      <c r="Y305" s="9"/>
      <c r="Z305" s="9"/>
      <c r="AA305" s="9"/>
      <c r="AC305">
        <f>K305*L305*0.0333+K305</f>
        <v>95</v>
      </c>
      <c r="AE305">
        <f>R305*S305*0.0333+R305</f>
        <v>80</v>
      </c>
    </row>
    <row r="306" spans="1:32" ht="16.5" thickTop="1" thickBot="1" x14ac:dyDescent="0.3">
      <c r="A306" s="9"/>
      <c r="B306" s="1" t="s">
        <v>41</v>
      </c>
      <c r="C306">
        <f>IF(H306&gt;3.4,0,H306)+IF(O306&gt;3.4,0,O306)</f>
        <v>4</v>
      </c>
      <c r="D306" t="s">
        <v>15</v>
      </c>
      <c r="E306" t="s">
        <v>2</v>
      </c>
      <c r="F306" s="9"/>
      <c r="G306" s="14" t="s">
        <v>14</v>
      </c>
      <c r="H306" s="11">
        <v>3</v>
      </c>
      <c r="I306" s="11"/>
      <c r="J306" s="11"/>
      <c r="K306" s="11"/>
      <c r="L306" s="9"/>
      <c r="M306" s="9"/>
      <c r="N306" s="14" t="s">
        <v>12</v>
      </c>
      <c r="O306" s="11">
        <v>1</v>
      </c>
      <c r="P306" s="11"/>
      <c r="Q306" s="11"/>
      <c r="R306" s="11"/>
      <c r="S306" s="9"/>
      <c r="T306" s="9"/>
      <c r="U306" s="30"/>
      <c r="V306" s="29" t="s">
        <v>49</v>
      </c>
      <c r="W306" s="9"/>
      <c r="X306" s="31" t="s">
        <v>27</v>
      </c>
      <c r="Y306" s="9"/>
      <c r="Z306" s="9"/>
      <c r="AA306" s="9"/>
    </row>
    <row r="307" spans="1:32" ht="31.5" thickTop="1" thickBot="1" x14ac:dyDescent="0.3">
      <c r="A307" s="9"/>
      <c r="B307" s="9"/>
      <c r="C307" s="9"/>
      <c r="D307" s="9"/>
      <c r="E307" s="11"/>
      <c r="F307" s="11"/>
      <c r="G307" s="14"/>
      <c r="H307" s="20">
        <f>H300</f>
        <v>115</v>
      </c>
      <c r="I307" s="11" t="s">
        <v>31</v>
      </c>
      <c r="J307" s="11" t="s">
        <v>30</v>
      </c>
      <c r="K307" s="11" t="s">
        <v>34</v>
      </c>
      <c r="L307" s="10" t="s">
        <v>32</v>
      </c>
      <c r="M307" s="10"/>
      <c r="N307" s="14" t="s">
        <v>33</v>
      </c>
      <c r="O307" s="20">
        <f>O286+IF(S289&lt;3.5,2.5,5)</f>
        <v>142.5</v>
      </c>
      <c r="P307" s="11" t="s">
        <v>31</v>
      </c>
      <c r="Q307" s="11" t="s">
        <v>30</v>
      </c>
      <c r="R307" s="11" t="s">
        <v>34</v>
      </c>
      <c r="S307" s="10" t="s">
        <v>32</v>
      </c>
      <c r="T307" s="10"/>
      <c r="U307" s="26" t="s">
        <v>34</v>
      </c>
      <c r="V307" s="26" t="s">
        <v>48</v>
      </c>
      <c r="W307" s="26" t="s">
        <v>34</v>
      </c>
      <c r="X307" s="26" t="s">
        <v>48</v>
      </c>
      <c r="Y307" s="9"/>
      <c r="Z307" s="9"/>
      <c r="AA307" s="9"/>
    </row>
    <row r="308" spans="1:32" ht="16.5" thickTop="1" thickBot="1" x14ac:dyDescent="0.3">
      <c r="A308" s="9"/>
      <c r="B308" s="9"/>
      <c r="C308" s="9"/>
      <c r="D308" s="9"/>
      <c r="E308" s="11"/>
      <c r="F308" s="11"/>
      <c r="G308" s="14"/>
      <c r="H308" s="11"/>
      <c r="I308" s="15">
        <v>5</v>
      </c>
      <c r="J308" s="11">
        <v>75</v>
      </c>
      <c r="K308" s="12">
        <f>CEILING(H307*0.9*J308/100,2.5)</f>
        <v>80</v>
      </c>
      <c r="M308" s="9"/>
      <c r="N308" s="14"/>
      <c r="O308" s="11"/>
      <c r="P308" s="15">
        <v>5</v>
      </c>
      <c r="Q308" s="11">
        <v>65</v>
      </c>
      <c r="R308" s="12">
        <f>CEILING(O307*Q308/100*0.9,5)</f>
        <v>85</v>
      </c>
      <c r="T308" s="9"/>
      <c r="U308" s="8">
        <f>IF(V290&gt;11.5,U290+2.5,U290)</f>
        <v>70</v>
      </c>
      <c r="V308" s="4"/>
      <c r="W308" s="8">
        <f>IF(X304&gt;11.5,W304+2.5,W304)</f>
        <v>42.5</v>
      </c>
      <c r="X308" s="24"/>
      <c r="Y308" s="9"/>
      <c r="Z308" s="9"/>
      <c r="AA308" s="9"/>
    </row>
    <row r="309" spans="1:32" ht="16.5" thickTop="1" thickBot="1" x14ac:dyDescent="0.3">
      <c r="A309" s="9"/>
      <c r="B309" s="9"/>
      <c r="C309" s="9"/>
      <c r="D309" s="9"/>
      <c r="E309" s="11"/>
      <c r="F309" s="11"/>
      <c r="G309" s="14"/>
      <c r="H309" s="11"/>
      <c r="I309" s="15">
        <v>3</v>
      </c>
      <c r="J309" s="11">
        <v>85</v>
      </c>
      <c r="K309" s="12">
        <f>CEILING(H307*0.9*J309/100,2.5)</f>
        <v>90</v>
      </c>
      <c r="M309" s="9"/>
      <c r="N309" s="14"/>
      <c r="O309" s="11"/>
      <c r="P309" s="15">
        <v>5</v>
      </c>
      <c r="Q309" s="11">
        <v>65</v>
      </c>
      <c r="R309" s="12">
        <f>CEILING(O307*Q309/100*0.9,5)</f>
        <v>85</v>
      </c>
      <c r="T309" s="9"/>
      <c r="U309" s="8">
        <f>U308</f>
        <v>70</v>
      </c>
      <c r="V309" s="4"/>
      <c r="W309" s="8">
        <f>W308</f>
        <v>42.5</v>
      </c>
      <c r="X309" s="24"/>
      <c r="Y309" s="9"/>
      <c r="Z309" s="9"/>
      <c r="AA309" s="9"/>
    </row>
    <row r="310" spans="1:32" ht="16.5" thickTop="1" thickBot="1" x14ac:dyDescent="0.3">
      <c r="A310" s="9"/>
      <c r="B310" s="9"/>
      <c r="C310" s="9"/>
      <c r="D310" s="9"/>
      <c r="E310" s="11"/>
      <c r="F310" s="11"/>
      <c r="G310" s="14"/>
      <c r="H310" s="11" t="s">
        <v>35</v>
      </c>
      <c r="I310" s="15">
        <v>1</v>
      </c>
      <c r="J310" s="11">
        <v>95</v>
      </c>
      <c r="K310" s="12">
        <f>CEILING(H307*0.9*J310/100,2.5)</f>
        <v>100</v>
      </c>
      <c r="M310" s="9"/>
      <c r="N310" s="14"/>
      <c r="O310" s="11"/>
      <c r="P310" s="15">
        <v>5</v>
      </c>
      <c r="Q310" s="11">
        <v>75</v>
      </c>
      <c r="R310" s="12">
        <f>CEILING(O307*Q310/100*0.9,5)</f>
        <v>100</v>
      </c>
      <c r="T310" s="9"/>
      <c r="U310" s="8">
        <f>U309</f>
        <v>70</v>
      </c>
      <c r="V310" s="4"/>
      <c r="W310" s="8">
        <f>W309</f>
        <v>42.5</v>
      </c>
      <c r="X310" s="24"/>
      <c r="Y310" s="9"/>
      <c r="Z310" s="9"/>
      <c r="AA310" s="9"/>
      <c r="AC310">
        <f>K308*L308*0.0333+K308</f>
        <v>80</v>
      </c>
      <c r="AE310">
        <f>R310*S310*0.0333+R310</f>
        <v>100</v>
      </c>
    </row>
    <row r="311" spans="1:32" ht="16.5" thickTop="1" thickBot="1" x14ac:dyDescent="0.3">
      <c r="A311" s="9"/>
      <c r="B311" s="9"/>
      <c r="C311" s="9"/>
      <c r="D311" s="9"/>
      <c r="E311" s="11"/>
      <c r="F311" s="11"/>
      <c r="G311" s="14"/>
      <c r="H311" s="11"/>
      <c r="I311" s="11"/>
      <c r="J311" s="11"/>
      <c r="K311" s="11"/>
      <c r="L311" s="9"/>
      <c r="M311" s="9"/>
      <c r="N311" s="14"/>
      <c r="O311" s="11"/>
      <c r="P311" s="15">
        <v>5</v>
      </c>
      <c r="Q311" s="11">
        <v>75</v>
      </c>
      <c r="R311" s="12">
        <f>CEILING(O307*Q311/100*0.9,5)</f>
        <v>100</v>
      </c>
      <c r="T311" s="9"/>
      <c r="U311" s="8">
        <f>U310</f>
        <v>70</v>
      </c>
      <c r="V311" s="4"/>
      <c r="W311" s="8">
        <f>W310</f>
        <v>42.5</v>
      </c>
      <c r="X311" s="25"/>
      <c r="Y311" s="9"/>
      <c r="Z311" s="9"/>
      <c r="AA311" s="9"/>
    </row>
    <row r="312" spans="1:32" ht="16.5" thickTop="1" thickBot="1" x14ac:dyDescent="0.3">
      <c r="A312" s="9"/>
      <c r="B312" s="9"/>
      <c r="C312" s="9"/>
      <c r="D312" s="9"/>
      <c r="E312" s="11"/>
      <c r="F312" s="11"/>
      <c r="G312" s="14"/>
      <c r="H312" s="11"/>
      <c r="I312" s="11"/>
      <c r="J312" s="11"/>
      <c r="K312" s="11"/>
      <c r="L312" s="9"/>
      <c r="M312" s="9"/>
      <c r="N312" s="14"/>
      <c r="O312" s="11"/>
      <c r="P312" s="16">
        <v>5</v>
      </c>
      <c r="Q312" s="11">
        <v>85</v>
      </c>
      <c r="R312" s="12">
        <f>CEILING(O307*Q312/100*0.9,5)</f>
        <v>110</v>
      </c>
      <c r="T312" s="9"/>
      <c r="U312" s="9"/>
      <c r="V312" s="9"/>
      <c r="W312" s="9"/>
      <c r="X312" s="9"/>
      <c r="Y312" s="9"/>
      <c r="Z312" s="9"/>
      <c r="AA312" s="9"/>
    </row>
    <row r="313" spans="1:32" ht="16.5" thickTop="1" thickBot="1" x14ac:dyDescent="0.3">
      <c r="A313" s="9"/>
      <c r="B313" s="9"/>
      <c r="C313">
        <f>IF(H313&gt;3.4,0,H313)+IF(O313&gt;3.4,0,O313)</f>
        <v>2</v>
      </c>
      <c r="D313" t="s">
        <v>16</v>
      </c>
      <c r="E313" t="s">
        <v>3</v>
      </c>
      <c r="F313" s="9"/>
      <c r="G313" s="14" t="s">
        <v>4</v>
      </c>
      <c r="H313" s="11">
        <v>2</v>
      </c>
      <c r="I313" s="11"/>
      <c r="J313" s="11"/>
      <c r="K313" s="11"/>
      <c r="L313" s="9"/>
      <c r="M313" s="9"/>
      <c r="N313" s="14" t="s">
        <v>13</v>
      </c>
      <c r="O313" s="11">
        <v>4</v>
      </c>
      <c r="P313" s="11"/>
      <c r="Q313" s="11"/>
      <c r="R313" s="11"/>
      <c r="S313" s="9"/>
      <c r="T313" s="9"/>
      <c r="U313" s="9"/>
      <c r="V313" s="28" t="s">
        <v>28</v>
      </c>
      <c r="W313" s="9"/>
      <c r="X313" s="27" t="s">
        <v>25</v>
      </c>
      <c r="Y313" s="9"/>
      <c r="Z313" s="27" t="s">
        <v>26</v>
      </c>
      <c r="AA313" s="9"/>
    </row>
    <row r="314" spans="1:32" ht="31.5" thickTop="1" thickBot="1" x14ac:dyDescent="0.3">
      <c r="A314" s="9"/>
      <c r="B314" s="9"/>
      <c r="C314" s="9"/>
      <c r="D314" s="9"/>
      <c r="E314" s="11"/>
      <c r="F314" s="11"/>
      <c r="G314" s="14" t="s">
        <v>33</v>
      </c>
      <c r="H314" s="20">
        <f>H293</f>
        <v>72.5</v>
      </c>
      <c r="I314" s="11" t="s">
        <v>31</v>
      </c>
      <c r="J314" s="11" t="s">
        <v>30</v>
      </c>
      <c r="K314" s="11" t="s">
        <v>34</v>
      </c>
      <c r="L314" s="10" t="s">
        <v>32</v>
      </c>
      <c r="M314" s="10"/>
      <c r="N314" s="14" t="s">
        <v>33</v>
      </c>
      <c r="O314" s="20">
        <f>O293</f>
        <v>180</v>
      </c>
      <c r="P314" s="11" t="s">
        <v>31</v>
      </c>
      <c r="Q314" s="11" t="s">
        <v>30</v>
      </c>
      <c r="R314" s="11" t="s">
        <v>34</v>
      </c>
      <c r="S314" s="10" t="s">
        <v>32</v>
      </c>
      <c r="T314" s="10"/>
      <c r="U314" s="26" t="s">
        <v>34</v>
      </c>
      <c r="V314" s="26" t="s">
        <v>48</v>
      </c>
      <c r="W314" s="26" t="s">
        <v>34</v>
      </c>
      <c r="X314" s="26" t="s">
        <v>48</v>
      </c>
      <c r="Y314" s="26" t="s">
        <v>34</v>
      </c>
      <c r="Z314" s="26" t="s">
        <v>48</v>
      </c>
      <c r="AA314" s="9"/>
    </row>
    <row r="315" spans="1:32" ht="16.5" thickTop="1" thickBot="1" x14ac:dyDescent="0.3">
      <c r="A315" s="9"/>
      <c r="B315" s="9"/>
      <c r="C315" s="9"/>
      <c r="D315" s="9"/>
      <c r="E315" s="11"/>
      <c r="F315" s="11"/>
      <c r="G315" s="14"/>
      <c r="H315" s="11"/>
      <c r="I315" s="15">
        <v>3</v>
      </c>
      <c r="J315" s="11">
        <v>70</v>
      </c>
      <c r="K315" s="12">
        <f>CEILING(H314*J315/100*0.9,2.5)</f>
        <v>47.5</v>
      </c>
      <c r="M315" s="9"/>
      <c r="N315" s="14"/>
      <c r="O315" s="11"/>
      <c r="P315" s="15">
        <v>5</v>
      </c>
      <c r="Q315" s="11">
        <v>40</v>
      </c>
      <c r="R315" s="12">
        <f>CEILING(O314*Q315/100*0.9,5)</f>
        <v>65</v>
      </c>
      <c r="T315" s="9"/>
      <c r="U315" s="8">
        <f>IF(V297&gt;11.5,U297+2.5,U297)</f>
        <v>17.5</v>
      </c>
      <c r="V315" s="4"/>
      <c r="W315" s="8">
        <f>IF(X297&gt;11.5,W297+2.5,W297)</f>
        <v>35</v>
      </c>
      <c r="X315" s="24"/>
      <c r="Y315" s="8">
        <f>IF(Z297&gt;11.5,Y297+2,Y297)</f>
        <v>8</v>
      </c>
      <c r="Z315" s="24"/>
      <c r="AA315" s="9"/>
    </row>
    <row r="316" spans="1:32" ht="16.5" thickTop="1" thickBot="1" x14ac:dyDescent="0.3">
      <c r="A316" s="9"/>
      <c r="B316" s="9"/>
      <c r="C316" s="9"/>
      <c r="D316" s="9"/>
      <c r="E316" s="11"/>
      <c r="F316" s="11"/>
      <c r="G316" s="14"/>
      <c r="H316" s="11"/>
      <c r="I316" s="15">
        <v>3</v>
      </c>
      <c r="J316" s="11">
        <v>70</v>
      </c>
      <c r="K316" s="12">
        <f>CEILING(H314*J316/100*0.9,2.5)</f>
        <v>47.5</v>
      </c>
      <c r="M316" s="9"/>
      <c r="N316" s="14"/>
      <c r="O316" s="11"/>
      <c r="P316" s="15">
        <v>5</v>
      </c>
      <c r="Q316" s="11">
        <v>40</v>
      </c>
      <c r="R316" s="12">
        <f>CEILING(O314*Q316/100*0.9,5)</f>
        <v>65</v>
      </c>
      <c r="T316" s="9"/>
      <c r="U316" s="8">
        <f>U315</f>
        <v>17.5</v>
      </c>
      <c r="V316" s="3"/>
      <c r="W316" s="8">
        <f>W315</f>
        <v>35</v>
      </c>
      <c r="X316" s="24"/>
      <c r="Y316" s="8">
        <f>Y315</f>
        <v>8</v>
      </c>
      <c r="Z316" s="24"/>
      <c r="AA316" s="9"/>
    </row>
    <row r="317" spans="1:32" ht="16.5" thickTop="1" thickBot="1" x14ac:dyDescent="0.3">
      <c r="A317" s="9"/>
      <c r="B317" s="9"/>
      <c r="C317" s="9"/>
      <c r="D317" s="9"/>
      <c r="E317" s="11"/>
      <c r="F317" s="11"/>
      <c r="G317" s="14"/>
      <c r="H317" s="11"/>
      <c r="I317" s="15">
        <v>3</v>
      </c>
      <c r="J317" s="11">
        <v>80</v>
      </c>
      <c r="K317" s="12">
        <f>CEILING(H314*J317/100*0.9,2.5)</f>
        <v>52.5</v>
      </c>
      <c r="M317" s="9"/>
      <c r="N317" s="14"/>
      <c r="O317" s="11"/>
      <c r="P317" s="15">
        <v>5</v>
      </c>
      <c r="Q317" s="11">
        <v>50</v>
      </c>
      <c r="R317" s="12">
        <f>CEILING(O314*Q317/100*0.9,5)</f>
        <v>85</v>
      </c>
      <c r="T317" s="9"/>
      <c r="U317" s="8">
        <f>U316</f>
        <v>17.5</v>
      </c>
      <c r="W317" s="8">
        <f>W316</f>
        <v>35</v>
      </c>
      <c r="X317" s="24"/>
      <c r="Y317" s="8">
        <f>Y316</f>
        <v>8</v>
      </c>
      <c r="Z317" s="24"/>
      <c r="AA317" s="9"/>
    </row>
    <row r="318" spans="1:32" ht="16.5" thickTop="1" thickBot="1" x14ac:dyDescent="0.3">
      <c r="A318" s="9"/>
      <c r="B318" s="9"/>
      <c r="C318" s="9"/>
      <c r="D318" s="9"/>
      <c r="E318" s="11"/>
      <c r="F318" s="11"/>
      <c r="G318" s="14"/>
      <c r="H318" s="11"/>
      <c r="I318" s="15">
        <v>3</v>
      </c>
      <c r="J318" s="11">
        <v>80</v>
      </c>
      <c r="K318" s="12">
        <f>CEILING(H314*J318/100*0.9,2.5)</f>
        <v>52.5</v>
      </c>
      <c r="M318" s="9"/>
      <c r="N318" s="14"/>
      <c r="O318" s="11"/>
      <c r="P318" s="15">
        <v>5</v>
      </c>
      <c r="Q318" s="11">
        <v>50</v>
      </c>
      <c r="R318" s="12">
        <f>CEILING(O314*Q318/100*0.9,5)</f>
        <v>85</v>
      </c>
      <c r="T318" s="9"/>
      <c r="U318" s="8">
        <f>U317</f>
        <v>17.5</v>
      </c>
      <c r="W318" s="8">
        <f>W317</f>
        <v>35</v>
      </c>
      <c r="X318" s="25"/>
      <c r="Y318" s="8">
        <f>Y317</f>
        <v>8</v>
      </c>
      <c r="Z318" s="25"/>
      <c r="AA318" s="9"/>
    </row>
    <row r="319" spans="1:32" ht="16.5" thickTop="1" thickBot="1" x14ac:dyDescent="0.3">
      <c r="A319" s="9"/>
      <c r="B319" s="9"/>
      <c r="C319" s="9"/>
      <c r="D319" s="9"/>
      <c r="E319" s="11"/>
      <c r="F319" s="11"/>
      <c r="G319" s="14"/>
      <c r="H319" s="11"/>
      <c r="I319" s="15">
        <v>3</v>
      </c>
      <c r="J319" s="11">
        <v>90</v>
      </c>
      <c r="K319" s="12">
        <f>CEILING(H314*J319/100*0.9,2.5)</f>
        <v>60</v>
      </c>
      <c r="M319" s="9"/>
      <c r="N319" s="14"/>
      <c r="O319" s="11"/>
      <c r="P319" s="15">
        <v>5</v>
      </c>
      <c r="Q319" s="11">
        <v>60</v>
      </c>
      <c r="R319" s="12">
        <f>CEILING(O314*Q319/100*0.9,5)</f>
        <v>100</v>
      </c>
      <c r="T319" s="9"/>
      <c r="U319" s="9"/>
      <c r="V319" s="9"/>
      <c r="W319" s="9"/>
      <c r="X319" s="9"/>
      <c r="Y319" s="9"/>
      <c r="Z319" s="9"/>
      <c r="AA319" s="9"/>
      <c r="AD319">
        <f>K319*L319*0.0333+K319</f>
        <v>60</v>
      </c>
      <c r="AF319">
        <f>R319*S319*0.0333+R319</f>
        <v>100</v>
      </c>
    </row>
    <row r="320" spans="1:32" ht="16.5" thickTop="1" thickBot="1" x14ac:dyDescent="0.3">
      <c r="A320" s="9"/>
      <c r="B320" s="9"/>
      <c r="C320">
        <f>IF(H320&gt;3.4,0,H320)+IF(O320&gt;3.4,0,O320)</f>
        <v>2</v>
      </c>
      <c r="D320" t="s">
        <v>17</v>
      </c>
      <c r="E320" t="s">
        <v>2</v>
      </c>
      <c r="F320" s="9"/>
      <c r="G320" s="14" t="s">
        <v>14</v>
      </c>
      <c r="H320" s="11">
        <v>4</v>
      </c>
      <c r="I320" s="11"/>
      <c r="J320" s="11"/>
      <c r="K320" s="11"/>
      <c r="L320" s="9"/>
      <c r="M320" s="9"/>
      <c r="N320" s="14" t="s">
        <v>12</v>
      </c>
      <c r="O320" s="11">
        <v>2</v>
      </c>
      <c r="P320" s="11"/>
      <c r="Q320" s="11"/>
      <c r="R320" s="11"/>
      <c r="S320" s="9"/>
      <c r="T320" s="9"/>
      <c r="U320" s="9"/>
      <c r="V320" s="27" t="s">
        <v>47</v>
      </c>
      <c r="W320" s="9"/>
      <c r="X320" s="17" t="s">
        <v>27</v>
      </c>
      <c r="Y320" s="9"/>
      <c r="Z320" s="9"/>
      <c r="AA320" s="9"/>
    </row>
    <row r="321" spans="1:31" ht="31.5" thickTop="1" thickBot="1" x14ac:dyDescent="0.3">
      <c r="A321" s="9"/>
      <c r="B321" s="9"/>
      <c r="C321" s="9"/>
      <c r="D321" s="9"/>
      <c r="E321" s="11"/>
      <c r="F321" s="11"/>
      <c r="G321" s="14" t="s">
        <v>33</v>
      </c>
      <c r="H321" s="20">
        <f>H307</f>
        <v>115</v>
      </c>
      <c r="I321" s="11" t="s">
        <v>31</v>
      </c>
      <c r="J321" s="11" t="s">
        <v>30</v>
      </c>
      <c r="K321" s="11" t="s">
        <v>34</v>
      </c>
      <c r="L321" s="10" t="s">
        <v>32</v>
      </c>
      <c r="M321" s="10"/>
      <c r="N321" s="14" t="s">
        <v>33</v>
      </c>
      <c r="O321" s="20">
        <f>O307</f>
        <v>142.5</v>
      </c>
      <c r="P321" s="11" t="s">
        <v>31</v>
      </c>
      <c r="Q321" s="11" t="s">
        <v>30</v>
      </c>
      <c r="R321" s="11" t="s">
        <v>34</v>
      </c>
      <c r="S321" s="10" t="s">
        <v>32</v>
      </c>
      <c r="T321" s="10"/>
      <c r="U321" s="26" t="s">
        <v>34</v>
      </c>
      <c r="V321" s="26" t="s">
        <v>48</v>
      </c>
      <c r="W321" s="26" t="s">
        <v>34</v>
      </c>
      <c r="X321" s="26" t="s">
        <v>48</v>
      </c>
      <c r="Y321" s="9"/>
      <c r="Z321" s="9"/>
      <c r="AA321" s="9"/>
    </row>
    <row r="322" spans="1:31" ht="16.5" thickTop="1" thickBot="1" x14ac:dyDescent="0.3">
      <c r="A322" s="9"/>
      <c r="B322" s="9"/>
      <c r="C322" s="9"/>
      <c r="D322" s="9"/>
      <c r="E322" s="11"/>
      <c r="F322" s="11"/>
      <c r="G322" s="14"/>
      <c r="H322" s="11"/>
      <c r="I322" s="15">
        <v>5</v>
      </c>
      <c r="J322" s="11">
        <v>40</v>
      </c>
      <c r="K322" s="12">
        <f>CEILING(H321*J322/100*0.9,2.5)</f>
        <v>42.5</v>
      </c>
      <c r="M322" s="9"/>
      <c r="N322" s="14"/>
      <c r="O322" s="11"/>
      <c r="P322" s="15">
        <v>3</v>
      </c>
      <c r="Q322" s="11">
        <v>70</v>
      </c>
      <c r="R322" s="12">
        <f>CEILING(O321*Q322/100*0.9,5)</f>
        <v>90</v>
      </c>
      <c r="T322" s="9"/>
      <c r="U322" s="8">
        <f>IF(V304&gt;11.5,U304+2.5,U304)</f>
        <v>60</v>
      </c>
      <c r="W322" s="8">
        <f>IF(X304&gt;11.5,W304+2.5,W304)</f>
        <v>42.5</v>
      </c>
      <c r="X322" s="24"/>
      <c r="Y322" s="9"/>
      <c r="Z322" s="9"/>
      <c r="AA322" s="9"/>
    </row>
    <row r="323" spans="1:31" ht="16.5" thickTop="1" thickBot="1" x14ac:dyDescent="0.3">
      <c r="A323" s="9"/>
      <c r="B323" s="9"/>
      <c r="C323" s="9"/>
      <c r="D323" s="9"/>
      <c r="E323" s="11"/>
      <c r="F323" s="11"/>
      <c r="G323" s="14"/>
      <c r="H323" s="11"/>
      <c r="I323" s="15">
        <v>5</v>
      </c>
      <c r="J323" s="11">
        <v>40</v>
      </c>
      <c r="K323" s="12">
        <f>CEILING(H321*J323/100*0.9,2.5)</f>
        <v>42.5</v>
      </c>
      <c r="M323" s="9"/>
      <c r="N323" s="14"/>
      <c r="O323" s="11"/>
      <c r="P323" s="15">
        <v>3</v>
      </c>
      <c r="Q323" s="11">
        <v>70</v>
      </c>
      <c r="R323" s="12">
        <f>CEILING(O321*Q323/100*0.9,5)</f>
        <v>90</v>
      </c>
      <c r="T323" s="9"/>
      <c r="U323" s="8">
        <f>U322</f>
        <v>60</v>
      </c>
      <c r="W323" s="8">
        <f>W322</f>
        <v>42.5</v>
      </c>
      <c r="X323" s="24"/>
      <c r="Y323" s="9"/>
      <c r="Z323" s="9"/>
      <c r="AA323" s="9"/>
    </row>
    <row r="324" spans="1:31" ht="16.5" thickTop="1" thickBot="1" x14ac:dyDescent="0.3">
      <c r="A324" s="9"/>
      <c r="B324" s="9"/>
      <c r="C324" s="9"/>
      <c r="D324" s="9"/>
      <c r="E324" s="11"/>
      <c r="F324" s="11"/>
      <c r="G324" s="14"/>
      <c r="H324" s="11"/>
      <c r="I324" s="15">
        <v>5</v>
      </c>
      <c r="J324" s="11">
        <v>50</v>
      </c>
      <c r="K324" s="12">
        <f>CEILING(H321*J324/100*0.9,2.5)</f>
        <v>52.5</v>
      </c>
      <c r="M324" s="9"/>
      <c r="N324" s="14"/>
      <c r="O324" s="11"/>
      <c r="P324" s="15">
        <v>3</v>
      </c>
      <c r="Q324" s="11">
        <v>80</v>
      </c>
      <c r="R324" s="12">
        <f>CEILING(O321*Q324/100*0.9,5)</f>
        <v>105</v>
      </c>
      <c r="T324" s="9"/>
      <c r="U324" s="8">
        <f>U323</f>
        <v>60</v>
      </c>
      <c r="W324" s="8">
        <f>W323</f>
        <v>42.5</v>
      </c>
      <c r="X324" s="24"/>
      <c r="Y324" s="9"/>
      <c r="Z324" s="9"/>
      <c r="AA324" s="9"/>
    </row>
    <row r="325" spans="1:31" ht="16.5" thickTop="1" thickBot="1" x14ac:dyDescent="0.3">
      <c r="A325" s="9"/>
      <c r="B325" s="9"/>
      <c r="C325" s="9"/>
      <c r="D325" s="9"/>
      <c r="E325" s="11"/>
      <c r="F325" s="11"/>
      <c r="G325" s="14"/>
      <c r="H325" s="11"/>
      <c r="I325" s="15">
        <v>5</v>
      </c>
      <c r="J325" s="11">
        <v>50</v>
      </c>
      <c r="K325" s="12">
        <f>CEILING(H321*J325/100*0.9,2.5)</f>
        <v>52.5</v>
      </c>
      <c r="M325" s="9"/>
      <c r="N325" s="14"/>
      <c r="O325" s="11"/>
      <c r="P325" s="15">
        <v>3</v>
      </c>
      <c r="Q325" s="11">
        <v>80</v>
      </c>
      <c r="R325" s="12">
        <f>CEILING(O321*Q325/100*0.9,5)</f>
        <v>105</v>
      </c>
      <c r="T325" s="9"/>
      <c r="U325" s="8">
        <f>U324</f>
        <v>60</v>
      </c>
      <c r="W325" s="8">
        <f>W324</f>
        <v>42.5</v>
      </c>
      <c r="X325" s="25"/>
      <c r="Y325" s="9"/>
      <c r="Z325" s="9"/>
      <c r="AA325" s="9"/>
    </row>
    <row r="326" spans="1:31" ht="16.5" thickTop="1" thickBot="1" x14ac:dyDescent="0.3">
      <c r="A326" s="9"/>
      <c r="B326" s="9"/>
      <c r="C326" s="9"/>
      <c r="D326" s="9"/>
      <c r="E326" s="11"/>
      <c r="F326" s="11"/>
      <c r="G326" s="14"/>
      <c r="H326" s="11"/>
      <c r="I326" s="16">
        <v>5</v>
      </c>
      <c r="J326" s="11">
        <v>60</v>
      </c>
      <c r="K326" s="12">
        <f>CEILING(H321*J326/100*0.9,2.5)</f>
        <v>62.5</v>
      </c>
      <c r="M326" s="9"/>
      <c r="N326" s="14"/>
      <c r="O326" s="11"/>
      <c r="P326" s="16">
        <v>3</v>
      </c>
      <c r="Q326" s="11">
        <v>90</v>
      </c>
      <c r="R326" s="12">
        <f>CEILING(O321*Q326/100*0.9,5)</f>
        <v>120</v>
      </c>
      <c r="T326" s="9"/>
      <c r="U326" s="9"/>
      <c r="V326" s="9"/>
      <c r="W326" s="9"/>
      <c r="X326" s="9"/>
      <c r="Y326" s="9"/>
      <c r="Z326" s="9"/>
      <c r="AA326" s="9"/>
      <c r="AC326">
        <f>K326*L326*0.0333+K326</f>
        <v>62.5</v>
      </c>
      <c r="AE326">
        <f>R326*S326*0.0333+R326</f>
        <v>120</v>
      </c>
    </row>
    <row r="327" spans="1:31" ht="16.5" thickTop="1" thickBot="1" x14ac:dyDescent="0.3">
      <c r="A327" s="9"/>
      <c r="B327" s="1" t="s">
        <v>42</v>
      </c>
      <c r="C327">
        <f>IF(H327&gt;3.4,0,H327)+IF(O327&gt;3.4,0,O327)</f>
        <v>4</v>
      </c>
      <c r="D327" t="s">
        <v>15</v>
      </c>
      <c r="E327" t="s">
        <v>2</v>
      </c>
      <c r="F327" s="9"/>
      <c r="G327" s="14" t="s">
        <v>14</v>
      </c>
      <c r="H327" s="11">
        <v>1</v>
      </c>
      <c r="I327" s="11"/>
      <c r="J327" s="11"/>
      <c r="K327" s="11"/>
      <c r="L327" s="9"/>
      <c r="M327" s="9"/>
      <c r="N327" s="14" t="s">
        <v>12</v>
      </c>
      <c r="O327" s="11">
        <v>3</v>
      </c>
      <c r="P327" s="11"/>
      <c r="Q327" s="11"/>
      <c r="R327" s="11"/>
      <c r="S327" s="9"/>
      <c r="T327" s="9"/>
      <c r="U327" s="30"/>
      <c r="V327" s="29" t="s">
        <v>49</v>
      </c>
      <c r="W327" s="9"/>
      <c r="X327" s="31" t="s">
        <v>27</v>
      </c>
      <c r="Y327" s="9"/>
      <c r="Z327" s="9"/>
      <c r="AA327" s="9"/>
    </row>
    <row r="328" spans="1:31" ht="31.5" thickTop="1" thickBot="1" x14ac:dyDescent="0.3">
      <c r="A328" s="9"/>
      <c r="B328" s="9"/>
      <c r="C328" s="9"/>
      <c r="D328" s="9"/>
      <c r="E328" s="11"/>
      <c r="F328" s="11"/>
      <c r="G328" s="14" t="s">
        <v>33</v>
      </c>
      <c r="H328" s="20">
        <f>H307+IF(L310&lt;3.5,2.5,5)</f>
        <v>117.5</v>
      </c>
      <c r="I328" s="11" t="s">
        <v>31</v>
      </c>
      <c r="J328" s="11" t="s">
        <v>30</v>
      </c>
      <c r="K328" s="11" t="s">
        <v>34</v>
      </c>
      <c r="L328" s="10" t="s">
        <v>32</v>
      </c>
      <c r="M328" s="10"/>
      <c r="N328" s="14"/>
      <c r="O328" s="20">
        <f>O321</f>
        <v>142.5</v>
      </c>
      <c r="P328" s="11" t="s">
        <v>31</v>
      </c>
      <c r="Q328" s="11" t="s">
        <v>30</v>
      </c>
      <c r="R328" s="11" t="s">
        <v>34</v>
      </c>
      <c r="S328" s="10" t="s">
        <v>32</v>
      </c>
      <c r="T328" s="10"/>
      <c r="U328" s="26" t="s">
        <v>34</v>
      </c>
      <c r="V328" s="26" t="s">
        <v>48</v>
      </c>
      <c r="W328" s="26" t="s">
        <v>34</v>
      </c>
      <c r="X328" s="26" t="s">
        <v>48</v>
      </c>
      <c r="Y328" s="9"/>
      <c r="Z328" s="9"/>
      <c r="AA328" s="9"/>
    </row>
    <row r="329" spans="1:31" ht="16.5" thickTop="1" thickBot="1" x14ac:dyDescent="0.3">
      <c r="A329" s="9"/>
      <c r="B329" s="9"/>
      <c r="C329" s="9"/>
      <c r="D329" s="9"/>
      <c r="E329" s="11"/>
      <c r="F329" s="11"/>
      <c r="G329" s="14"/>
      <c r="H329" s="11"/>
      <c r="I329" s="15">
        <v>5</v>
      </c>
      <c r="J329" s="11">
        <v>65</v>
      </c>
      <c r="K329" s="12">
        <f>CEILING(H328*J329/100*0.9,2.5)</f>
        <v>70</v>
      </c>
      <c r="M329" s="9"/>
      <c r="N329" s="14"/>
      <c r="O329" s="11"/>
      <c r="P329" s="15">
        <v>5</v>
      </c>
      <c r="Q329" s="11">
        <v>75</v>
      </c>
      <c r="R329" s="12">
        <f>CEILING(O328*0.9*Q329/100,5)</f>
        <v>100</v>
      </c>
      <c r="T329" s="9"/>
      <c r="U329" s="8">
        <f>IF(V311&gt;11.5,U311+2.5,U311)</f>
        <v>70</v>
      </c>
      <c r="V329" s="4"/>
      <c r="W329" s="8">
        <f>IF(X325&gt;11.5,W325+2.5,W325)</f>
        <v>42.5</v>
      </c>
      <c r="X329" s="24"/>
      <c r="Y329" s="9"/>
      <c r="Z329" s="9"/>
      <c r="AA329" s="9"/>
    </row>
    <row r="330" spans="1:31" ht="16.5" thickTop="1" thickBot="1" x14ac:dyDescent="0.3">
      <c r="A330" s="9"/>
      <c r="B330" s="9"/>
      <c r="C330" s="9"/>
      <c r="D330" s="9"/>
      <c r="E330" s="11"/>
      <c r="F330" s="11"/>
      <c r="G330" s="14"/>
      <c r="H330" s="11"/>
      <c r="I330" s="15">
        <v>5</v>
      </c>
      <c r="J330" s="11">
        <v>65</v>
      </c>
      <c r="K330" s="12">
        <f>CEILING(H328*J330/100*0.9,2.5)</f>
        <v>70</v>
      </c>
      <c r="M330" s="9"/>
      <c r="N330" s="14"/>
      <c r="O330" s="11"/>
      <c r="P330" s="15">
        <v>3</v>
      </c>
      <c r="Q330" s="11">
        <v>85</v>
      </c>
      <c r="R330" s="12">
        <f>CEILING(O328*0.9*Q330/100,5)</f>
        <v>110</v>
      </c>
      <c r="T330" s="9"/>
      <c r="U330" s="8">
        <f>U329</f>
        <v>70</v>
      </c>
      <c r="V330" s="4"/>
      <c r="W330" s="8">
        <f>W329</f>
        <v>42.5</v>
      </c>
      <c r="X330" s="24"/>
      <c r="Y330" s="9"/>
      <c r="Z330" s="9"/>
      <c r="AA330" s="9"/>
    </row>
    <row r="331" spans="1:31" ht="16.5" thickTop="1" thickBot="1" x14ac:dyDescent="0.3">
      <c r="A331" s="9"/>
      <c r="B331" s="9"/>
      <c r="C331" s="9"/>
      <c r="D331" s="9"/>
      <c r="E331" s="11"/>
      <c r="F331" s="11"/>
      <c r="G331" s="14"/>
      <c r="H331" s="11"/>
      <c r="I331" s="15">
        <v>5</v>
      </c>
      <c r="J331" s="11">
        <v>75</v>
      </c>
      <c r="K331" s="12">
        <f>CEILING(H328*J331/100*0.9,2.5)</f>
        <v>80</v>
      </c>
      <c r="M331" s="9"/>
      <c r="N331" s="14"/>
      <c r="O331" s="11" t="s">
        <v>35</v>
      </c>
      <c r="P331" s="15">
        <v>1</v>
      </c>
      <c r="Q331" s="11">
        <v>95</v>
      </c>
      <c r="R331" s="12">
        <f>CEILING(O328*0.9*Q331/100,5)</f>
        <v>125</v>
      </c>
      <c r="T331" s="9"/>
      <c r="U331" s="8">
        <f>U330</f>
        <v>70</v>
      </c>
      <c r="V331" s="4"/>
      <c r="W331" s="8">
        <f>W330</f>
        <v>42.5</v>
      </c>
      <c r="X331" s="24"/>
      <c r="Y331" s="9"/>
      <c r="Z331" s="9"/>
      <c r="AA331" s="9"/>
    </row>
    <row r="332" spans="1:31" ht="16.5" thickTop="1" thickBot="1" x14ac:dyDescent="0.3">
      <c r="A332" s="9"/>
      <c r="B332" s="9"/>
      <c r="C332" s="9"/>
      <c r="D332" s="9"/>
      <c r="E332" s="11"/>
      <c r="F332" s="11"/>
      <c r="G332" s="14"/>
      <c r="H332" s="11"/>
      <c r="I332" s="15">
        <v>5</v>
      </c>
      <c r="J332" s="11">
        <v>75</v>
      </c>
      <c r="K332" s="12">
        <f>CEILING(H328*J332/100*0.9,2.5)</f>
        <v>80</v>
      </c>
      <c r="M332" s="9"/>
      <c r="N332" s="14"/>
      <c r="O332" s="11"/>
      <c r="P332" s="11"/>
      <c r="Q332" s="11"/>
      <c r="R332" s="11"/>
      <c r="S332" s="9"/>
      <c r="T332" s="9"/>
      <c r="U332" s="8">
        <f>U331</f>
        <v>70</v>
      </c>
      <c r="V332" s="4"/>
      <c r="W332" s="8">
        <f>W331</f>
        <v>42.5</v>
      </c>
      <c r="X332" s="25"/>
      <c r="Y332" s="9"/>
      <c r="Z332" s="9"/>
      <c r="AA332" s="9"/>
    </row>
    <row r="333" spans="1:31" ht="16.5" thickTop="1" thickBot="1" x14ac:dyDescent="0.3">
      <c r="A333" s="9"/>
      <c r="B333" s="9"/>
      <c r="C333" s="9"/>
      <c r="D333" s="9"/>
      <c r="E333" s="11"/>
      <c r="F333" s="11"/>
      <c r="G333" s="14"/>
      <c r="H333" s="11"/>
      <c r="I333" s="15">
        <v>5</v>
      </c>
      <c r="J333" s="11">
        <v>85</v>
      </c>
      <c r="K333" s="12">
        <f>CEILING(H328*J333/100*0.9,2.5)</f>
        <v>90</v>
      </c>
      <c r="M333" s="9"/>
      <c r="N333" s="14"/>
      <c r="O333" s="11"/>
      <c r="P333" s="11"/>
      <c r="Q333" s="11"/>
      <c r="R333" s="11"/>
      <c r="S333" s="9"/>
      <c r="T333" s="9"/>
      <c r="U333" s="9"/>
      <c r="V333" s="9"/>
      <c r="W333" s="9"/>
      <c r="X333" s="9"/>
      <c r="Y333" s="9"/>
      <c r="Z333" s="9"/>
      <c r="AA333" s="9"/>
      <c r="AC333">
        <f>K333*L333*0.0333+K333</f>
        <v>90</v>
      </c>
      <c r="AE333">
        <f>R331*S331*0.0333+R331</f>
        <v>125</v>
      </c>
    </row>
    <row r="334" spans="1:31" ht="16.5" thickTop="1" thickBot="1" x14ac:dyDescent="0.3">
      <c r="A334" s="9"/>
      <c r="B334" s="9"/>
      <c r="C334">
        <f>IF(H334&gt;3.4,0,H334)+IF(O334&gt;3.4,0,O334)</f>
        <v>4</v>
      </c>
      <c r="D334" t="s">
        <v>16</v>
      </c>
      <c r="E334" t="s">
        <v>3</v>
      </c>
      <c r="F334" s="9"/>
      <c r="G334" s="14" t="s">
        <v>4</v>
      </c>
      <c r="H334" s="11">
        <v>3</v>
      </c>
      <c r="I334" s="11"/>
      <c r="J334" s="11"/>
      <c r="K334" s="11"/>
      <c r="L334" s="9"/>
      <c r="M334" s="9"/>
      <c r="N334" s="14" t="s">
        <v>13</v>
      </c>
      <c r="O334" s="11">
        <v>1</v>
      </c>
      <c r="P334" s="11"/>
      <c r="Q334" s="11"/>
      <c r="R334" s="11"/>
      <c r="S334" s="9"/>
      <c r="T334" s="9"/>
      <c r="U334" s="9"/>
      <c r="V334" s="28" t="s">
        <v>28</v>
      </c>
      <c r="W334" s="9"/>
      <c r="X334" s="27" t="s">
        <v>25</v>
      </c>
      <c r="Y334" s="9"/>
      <c r="Z334" s="27" t="s">
        <v>26</v>
      </c>
      <c r="AA334" s="9"/>
    </row>
    <row r="335" spans="1:31" ht="31.5" thickTop="1" thickBot="1" x14ac:dyDescent="0.3">
      <c r="A335" s="9"/>
      <c r="B335" s="9"/>
      <c r="C335" s="9"/>
      <c r="D335" s="9"/>
      <c r="E335" s="11"/>
      <c r="F335" s="11"/>
      <c r="G335" s="14"/>
      <c r="H335" s="20">
        <f>H314</f>
        <v>72.5</v>
      </c>
      <c r="I335" s="11" t="s">
        <v>31</v>
      </c>
      <c r="J335" s="11" t="s">
        <v>30</v>
      </c>
      <c r="K335" s="11" t="s">
        <v>34</v>
      </c>
      <c r="L335" s="10" t="s">
        <v>32</v>
      </c>
      <c r="M335" s="10"/>
      <c r="N335" s="14" t="s">
        <v>33</v>
      </c>
      <c r="O335" s="20">
        <f>O293+IF(S296&lt;3.5,5,10)</f>
        <v>185</v>
      </c>
      <c r="P335" s="11" t="s">
        <v>31</v>
      </c>
      <c r="Q335" s="11" t="s">
        <v>30</v>
      </c>
      <c r="R335" s="11" t="s">
        <v>34</v>
      </c>
      <c r="S335" s="10" t="s">
        <v>32</v>
      </c>
      <c r="T335" s="10"/>
      <c r="U335" s="26" t="s">
        <v>34</v>
      </c>
      <c r="V335" s="26" t="s">
        <v>48</v>
      </c>
      <c r="W335" s="26" t="s">
        <v>34</v>
      </c>
      <c r="X335" s="26" t="s">
        <v>48</v>
      </c>
      <c r="Y335" s="26" t="s">
        <v>34</v>
      </c>
      <c r="Z335" s="26" t="s">
        <v>48</v>
      </c>
      <c r="AA335" s="9"/>
    </row>
    <row r="336" spans="1:31" ht="16.5" thickTop="1" thickBot="1" x14ac:dyDescent="0.3">
      <c r="A336" s="9"/>
      <c r="B336" s="9"/>
      <c r="C336" s="9"/>
      <c r="D336" s="9"/>
      <c r="E336" s="11"/>
      <c r="F336" s="11"/>
      <c r="G336" s="14"/>
      <c r="H336" s="11"/>
      <c r="I336" s="15">
        <v>5</v>
      </c>
      <c r="J336" s="11">
        <v>75</v>
      </c>
      <c r="K336" s="12">
        <f>CEILING(H335*0.9*J336/100,2.5)</f>
        <v>50</v>
      </c>
      <c r="M336" s="9"/>
      <c r="N336" s="14"/>
      <c r="O336" s="11"/>
      <c r="P336" s="15">
        <v>5</v>
      </c>
      <c r="Q336" s="11">
        <v>65</v>
      </c>
      <c r="R336" s="12">
        <f>CEILING(O335*Q336/100*0.9,5)</f>
        <v>110</v>
      </c>
      <c r="T336" s="9"/>
      <c r="U336" s="8">
        <f>IF(V318&gt;11.5,U318+2.5,U318)</f>
        <v>17.5</v>
      </c>
      <c r="V336" s="4"/>
      <c r="W336" s="8">
        <f>IF(X318&gt;11.5,W318+2.5,W318)</f>
        <v>35</v>
      </c>
      <c r="X336" s="24"/>
      <c r="Y336" s="8">
        <f>IF(Z318&gt;11.5,Y318+2,Y318)</f>
        <v>8</v>
      </c>
      <c r="Z336" s="24"/>
      <c r="AA336" s="9"/>
    </row>
    <row r="337" spans="1:32" ht="16.5" thickTop="1" thickBot="1" x14ac:dyDescent="0.3">
      <c r="A337" s="9"/>
      <c r="B337" s="9"/>
      <c r="C337" s="9"/>
      <c r="D337" s="9"/>
      <c r="E337" s="11"/>
      <c r="F337" s="11"/>
      <c r="G337" s="14"/>
      <c r="H337" s="11"/>
      <c r="I337" s="15">
        <v>3</v>
      </c>
      <c r="J337" s="11">
        <v>85</v>
      </c>
      <c r="K337" s="12">
        <f>CEILING(H335*0.9*J337/100,2.5)</f>
        <v>57.5</v>
      </c>
      <c r="M337" s="9"/>
      <c r="N337" s="14"/>
      <c r="O337" s="11"/>
      <c r="P337" s="15">
        <v>5</v>
      </c>
      <c r="Q337" s="11">
        <v>65</v>
      </c>
      <c r="R337" s="12">
        <f>CEILING(O335*Q337/100*0.9,5)</f>
        <v>110</v>
      </c>
      <c r="T337" s="9"/>
      <c r="U337" s="8">
        <f>U336</f>
        <v>17.5</v>
      </c>
      <c r="V337" s="3"/>
      <c r="W337" s="8">
        <f>W336</f>
        <v>35</v>
      </c>
      <c r="X337" s="24"/>
      <c r="Y337" s="8">
        <f>Y336</f>
        <v>8</v>
      </c>
      <c r="Z337" s="24"/>
      <c r="AA337" s="9"/>
    </row>
    <row r="338" spans="1:32" ht="16.5" thickTop="1" thickBot="1" x14ac:dyDescent="0.3">
      <c r="A338" s="9"/>
      <c r="B338" s="9"/>
      <c r="C338" s="9"/>
      <c r="D338" s="9"/>
      <c r="E338" s="11"/>
      <c r="F338" s="11"/>
      <c r="G338" s="14"/>
      <c r="H338" s="11" t="s">
        <v>35</v>
      </c>
      <c r="I338" s="15">
        <v>1</v>
      </c>
      <c r="J338" s="11">
        <v>95</v>
      </c>
      <c r="K338" s="12">
        <f>CEILING(H335*0.9*J338/100,2.5)</f>
        <v>62.5</v>
      </c>
      <c r="M338" s="9"/>
      <c r="N338" s="14"/>
      <c r="O338" s="11"/>
      <c r="P338" s="15">
        <v>5</v>
      </c>
      <c r="Q338" s="11">
        <v>75</v>
      </c>
      <c r="R338" s="12">
        <f>CEILING(O335*Q338/100*0.9,5)</f>
        <v>125</v>
      </c>
      <c r="T338" s="9"/>
      <c r="U338" s="8">
        <f>U337</f>
        <v>17.5</v>
      </c>
      <c r="W338" s="8">
        <f>W337</f>
        <v>35</v>
      </c>
      <c r="X338" s="24"/>
      <c r="Y338" s="8">
        <f>Y337</f>
        <v>8</v>
      </c>
      <c r="Z338" s="24"/>
      <c r="AA338" s="9"/>
    </row>
    <row r="339" spans="1:32" ht="16.5" thickTop="1" thickBot="1" x14ac:dyDescent="0.3">
      <c r="A339" s="9"/>
      <c r="B339" s="9"/>
      <c r="C339" s="9"/>
      <c r="D339" s="9"/>
      <c r="E339" s="11"/>
      <c r="F339" s="11"/>
      <c r="G339" s="14"/>
      <c r="H339" s="11"/>
      <c r="I339" s="11"/>
      <c r="J339" s="11"/>
      <c r="K339" s="11"/>
      <c r="L339" s="9"/>
      <c r="M339" s="9"/>
      <c r="N339" s="14"/>
      <c r="O339" s="11"/>
      <c r="P339" s="15">
        <v>5</v>
      </c>
      <c r="Q339" s="11">
        <v>75</v>
      </c>
      <c r="R339" s="12">
        <f>CEILING(O335*Q339/100*0.9,5)</f>
        <v>125</v>
      </c>
      <c r="T339" s="9"/>
      <c r="U339" s="8">
        <f>U338</f>
        <v>17.5</v>
      </c>
      <c r="W339" s="8">
        <f>W338</f>
        <v>35</v>
      </c>
      <c r="X339" s="25"/>
      <c r="Y339" s="8">
        <f>Y338</f>
        <v>8</v>
      </c>
      <c r="Z339" s="25"/>
      <c r="AA339" s="9"/>
    </row>
    <row r="340" spans="1:32" ht="16.5" thickTop="1" thickBot="1" x14ac:dyDescent="0.3">
      <c r="A340" s="9"/>
      <c r="B340" s="9"/>
      <c r="C340" s="9"/>
      <c r="D340" s="9"/>
      <c r="E340" s="11"/>
      <c r="F340" s="11"/>
      <c r="G340" s="14"/>
      <c r="H340" s="11"/>
      <c r="I340" s="11"/>
      <c r="J340" s="11"/>
      <c r="K340" s="11"/>
      <c r="L340" s="9"/>
      <c r="M340" s="9"/>
      <c r="N340" s="14"/>
      <c r="O340" s="11"/>
      <c r="P340" s="16">
        <v>5</v>
      </c>
      <c r="Q340" s="11">
        <v>85</v>
      </c>
      <c r="R340" s="12">
        <f>CEILING(O335*Q340/100*0.9,5)</f>
        <v>145</v>
      </c>
      <c r="T340" s="9"/>
      <c r="U340" s="9"/>
      <c r="V340" s="9"/>
      <c r="W340" s="9"/>
      <c r="X340" s="9"/>
      <c r="Y340" s="9"/>
      <c r="Z340" s="9"/>
      <c r="AA340" s="9"/>
      <c r="AD340">
        <f>K338*L338*0.0333+K338</f>
        <v>62.5</v>
      </c>
      <c r="AF340">
        <f>R340*S340*0.0333+R340</f>
        <v>145</v>
      </c>
    </row>
    <row r="341" spans="1:32" ht="16.5" thickTop="1" thickBot="1" x14ac:dyDescent="0.3">
      <c r="A341" s="9"/>
      <c r="B341" s="9"/>
      <c r="C341">
        <f>IF(H341&gt;3.4,0,H341)+IF(O341&gt;3.4,0,O341)</f>
        <v>2</v>
      </c>
      <c r="D341" t="s">
        <v>17</v>
      </c>
      <c r="E341" t="s">
        <v>2</v>
      </c>
      <c r="F341" s="9"/>
      <c r="G341" s="14" t="s">
        <v>14</v>
      </c>
      <c r="H341" s="11">
        <v>2</v>
      </c>
      <c r="I341" s="11"/>
      <c r="J341" s="11"/>
      <c r="K341" s="11"/>
      <c r="L341" s="9"/>
      <c r="M341" s="9"/>
      <c r="N341" s="14" t="s">
        <v>12</v>
      </c>
      <c r="O341" s="11">
        <v>4</v>
      </c>
      <c r="P341" s="11"/>
      <c r="Q341" s="11"/>
      <c r="R341" s="11"/>
      <c r="S341" s="9"/>
      <c r="T341" s="9"/>
      <c r="U341" s="9"/>
      <c r="V341" s="27" t="s">
        <v>47</v>
      </c>
      <c r="W341" s="9"/>
      <c r="X341" s="17" t="s">
        <v>27</v>
      </c>
      <c r="Y341" s="9"/>
      <c r="Z341" s="9"/>
      <c r="AA341" s="9"/>
    </row>
    <row r="342" spans="1:32" ht="31.5" thickTop="1" thickBot="1" x14ac:dyDescent="0.3">
      <c r="A342" s="9"/>
      <c r="B342" s="9"/>
      <c r="C342" s="9"/>
      <c r="D342" s="9"/>
      <c r="E342" s="11"/>
      <c r="F342" s="11"/>
      <c r="G342" s="14" t="s">
        <v>33</v>
      </c>
      <c r="H342" s="20">
        <f>H328</f>
        <v>117.5</v>
      </c>
      <c r="I342" s="11" t="s">
        <v>31</v>
      </c>
      <c r="J342" s="11" t="s">
        <v>30</v>
      </c>
      <c r="K342" s="11" t="s">
        <v>34</v>
      </c>
      <c r="L342" s="10" t="s">
        <v>32</v>
      </c>
      <c r="M342" s="10"/>
      <c r="N342" s="14" t="s">
        <v>33</v>
      </c>
      <c r="O342" s="20">
        <f>O328</f>
        <v>142.5</v>
      </c>
      <c r="P342" s="11" t="s">
        <v>31</v>
      </c>
      <c r="Q342" s="11" t="s">
        <v>30</v>
      </c>
      <c r="R342" s="11" t="s">
        <v>34</v>
      </c>
      <c r="S342" s="10" t="s">
        <v>32</v>
      </c>
      <c r="T342" s="10"/>
      <c r="U342" s="26" t="s">
        <v>34</v>
      </c>
      <c r="V342" s="26" t="s">
        <v>48</v>
      </c>
      <c r="W342" s="26" t="s">
        <v>34</v>
      </c>
      <c r="X342" s="26" t="s">
        <v>48</v>
      </c>
      <c r="Y342" s="9"/>
      <c r="Z342" s="9"/>
      <c r="AA342" s="9"/>
    </row>
    <row r="343" spans="1:32" ht="16.5" thickTop="1" thickBot="1" x14ac:dyDescent="0.3">
      <c r="A343" s="9"/>
      <c r="B343" s="9"/>
      <c r="C343" s="9"/>
      <c r="D343" s="9"/>
      <c r="E343" s="11"/>
      <c r="F343" s="11"/>
      <c r="G343" s="14"/>
      <c r="H343" s="11"/>
      <c r="I343" s="15">
        <v>3</v>
      </c>
      <c r="J343" s="11">
        <v>70</v>
      </c>
      <c r="K343" s="12">
        <f>CEILING(H342*J343/100*0.9,2.5)</f>
        <v>75</v>
      </c>
      <c r="M343" s="9"/>
      <c r="N343" s="14"/>
      <c r="O343" s="11"/>
      <c r="P343" s="15">
        <v>5</v>
      </c>
      <c r="Q343" s="11">
        <v>40</v>
      </c>
      <c r="R343" s="12">
        <f>CEILING(O342*Q343/100*0.9,5)</f>
        <v>55</v>
      </c>
      <c r="T343" s="9"/>
      <c r="U343" s="8">
        <f>IF(V325&gt;11.5,U325+2.5,U325)</f>
        <v>60</v>
      </c>
      <c r="W343" s="8">
        <f>IF(X325&gt;11.5,W325+2.5,W325)</f>
        <v>42.5</v>
      </c>
      <c r="X343" s="24"/>
      <c r="Y343" s="9"/>
      <c r="Z343" s="9"/>
      <c r="AA343" s="9"/>
    </row>
    <row r="344" spans="1:32" ht="16.5" thickTop="1" thickBot="1" x14ac:dyDescent="0.3">
      <c r="A344" s="9"/>
      <c r="B344" s="9"/>
      <c r="C344" s="9"/>
      <c r="D344" s="9"/>
      <c r="E344" s="11"/>
      <c r="F344" s="11"/>
      <c r="G344" s="14"/>
      <c r="H344" s="11"/>
      <c r="I344" s="15">
        <v>3</v>
      </c>
      <c r="J344" s="11">
        <v>70</v>
      </c>
      <c r="K344" s="12">
        <f>CEILING(H342*J344/100*0.9,2.5)</f>
        <v>75</v>
      </c>
      <c r="M344" s="9"/>
      <c r="N344" s="14"/>
      <c r="O344" s="11"/>
      <c r="P344" s="15">
        <v>5</v>
      </c>
      <c r="Q344" s="11">
        <v>40</v>
      </c>
      <c r="R344" s="12">
        <f>CEILING(O342*Q344/100*0.9,5)</f>
        <v>55</v>
      </c>
      <c r="T344" s="9"/>
      <c r="U344" s="8">
        <f>U343</f>
        <v>60</v>
      </c>
      <c r="W344" s="8">
        <f>W343</f>
        <v>42.5</v>
      </c>
      <c r="X344" s="24"/>
      <c r="Y344" s="9"/>
      <c r="Z344" s="9"/>
      <c r="AA344" s="9"/>
    </row>
    <row r="345" spans="1:32" ht="16.5" thickTop="1" thickBot="1" x14ac:dyDescent="0.3">
      <c r="A345" s="9"/>
      <c r="B345" s="9"/>
      <c r="C345" s="9"/>
      <c r="D345" s="9"/>
      <c r="E345" s="11"/>
      <c r="F345" s="11"/>
      <c r="G345" s="14"/>
      <c r="H345" s="11"/>
      <c r="I345" s="15">
        <v>3</v>
      </c>
      <c r="J345" s="11">
        <v>80</v>
      </c>
      <c r="K345" s="12">
        <f>CEILING(H342*J345/100*0.9,2.5)</f>
        <v>85</v>
      </c>
      <c r="M345" s="9"/>
      <c r="N345" s="14"/>
      <c r="O345" s="11"/>
      <c r="P345" s="15">
        <v>5</v>
      </c>
      <c r="Q345" s="11">
        <v>50</v>
      </c>
      <c r="R345" s="12">
        <f>CEILING(O342*Q345/100*0.9,5)</f>
        <v>65</v>
      </c>
      <c r="T345" s="9"/>
      <c r="U345" s="8">
        <f>U344</f>
        <v>60</v>
      </c>
      <c r="W345" s="8">
        <f>W344</f>
        <v>42.5</v>
      </c>
      <c r="X345" s="24"/>
      <c r="Y345" s="9"/>
      <c r="Z345" s="9"/>
      <c r="AA345" s="9"/>
    </row>
    <row r="346" spans="1:32" ht="16.5" thickTop="1" thickBot="1" x14ac:dyDescent="0.3">
      <c r="A346" s="9"/>
      <c r="B346" s="9"/>
      <c r="C346" s="9"/>
      <c r="D346" s="9"/>
      <c r="E346" s="11"/>
      <c r="F346" s="11"/>
      <c r="G346" s="14"/>
      <c r="H346" s="11"/>
      <c r="I346" s="15">
        <v>3</v>
      </c>
      <c r="J346" s="11">
        <v>80</v>
      </c>
      <c r="K346" s="12">
        <f>CEILING(H342*J346/100*0.9,2.5)</f>
        <v>85</v>
      </c>
      <c r="M346" s="9"/>
      <c r="N346" s="14"/>
      <c r="O346" s="11"/>
      <c r="P346" s="15">
        <v>5</v>
      </c>
      <c r="Q346" s="11">
        <v>50</v>
      </c>
      <c r="R346" s="12">
        <f>CEILING(O342*Q346/100*0.9,5)</f>
        <v>65</v>
      </c>
      <c r="T346" s="9"/>
      <c r="U346" s="8">
        <f>U345</f>
        <v>60</v>
      </c>
      <c r="W346" s="8">
        <f>W345</f>
        <v>42.5</v>
      </c>
      <c r="X346" s="25"/>
      <c r="Y346" s="9"/>
      <c r="Z346" s="9"/>
      <c r="AA346" s="9"/>
    </row>
    <row r="347" spans="1:32" ht="16.5" thickTop="1" thickBot="1" x14ac:dyDescent="0.3">
      <c r="A347" s="9"/>
      <c r="B347" s="9"/>
      <c r="C347" s="9"/>
      <c r="D347" s="9"/>
      <c r="E347" s="11"/>
      <c r="F347" s="11"/>
      <c r="G347" s="14"/>
      <c r="H347" s="11"/>
      <c r="I347" s="15">
        <v>3</v>
      </c>
      <c r="J347" s="11">
        <v>90</v>
      </c>
      <c r="K347" s="12">
        <f>CEILING(H342*J347/100*0.9,2.5)</f>
        <v>97.5</v>
      </c>
      <c r="M347" s="9"/>
      <c r="N347" s="14"/>
      <c r="O347" s="11"/>
      <c r="P347" s="15">
        <v>5</v>
      </c>
      <c r="Q347" s="11">
        <v>60</v>
      </c>
      <c r="R347" s="12">
        <f>CEILING(O342*Q347/100*0.9,5)</f>
        <v>80</v>
      </c>
      <c r="T347" s="9"/>
      <c r="U347" s="9"/>
      <c r="V347" s="9"/>
      <c r="W347" s="9"/>
      <c r="X347" s="9"/>
      <c r="Y347" s="9"/>
      <c r="Z347" s="9"/>
      <c r="AA347" s="9"/>
      <c r="AC347">
        <f>K347*L347*0.0333+K347</f>
        <v>97.5</v>
      </c>
      <c r="AE347">
        <f>R347*S347*0.0333+R347</f>
        <v>80</v>
      </c>
    </row>
    <row r="348" spans="1:32" ht="16.5" thickTop="1" thickBot="1" x14ac:dyDescent="0.3">
      <c r="A348" s="9"/>
      <c r="B348" s="1" t="s">
        <v>43</v>
      </c>
      <c r="C348" s="18">
        <f>IF(H348&gt;3.4,0,H348)+IF(O348&gt;3.4,0,O348)</f>
        <v>4</v>
      </c>
      <c r="D348" s="18" t="s">
        <v>15</v>
      </c>
      <c r="E348" s="34" t="s">
        <v>2</v>
      </c>
      <c r="F348" s="11"/>
      <c r="G348" s="14" t="s">
        <v>14</v>
      </c>
      <c r="H348" s="11">
        <v>3</v>
      </c>
      <c r="I348" s="11"/>
      <c r="J348" s="11"/>
      <c r="K348" s="11"/>
      <c r="L348" s="9"/>
      <c r="M348" s="9"/>
      <c r="N348" s="14" t="s">
        <v>12</v>
      </c>
      <c r="O348" s="11">
        <v>1</v>
      </c>
      <c r="P348" s="11"/>
      <c r="Q348" s="11"/>
      <c r="R348" s="11"/>
      <c r="S348" s="9"/>
      <c r="T348" s="9"/>
      <c r="U348" s="30"/>
      <c r="V348" s="29" t="s">
        <v>49</v>
      </c>
      <c r="W348" s="9"/>
      <c r="X348" s="31" t="s">
        <v>27</v>
      </c>
      <c r="Y348" s="9"/>
      <c r="Z348" s="9"/>
      <c r="AA348" s="9"/>
    </row>
    <row r="349" spans="1:32" ht="31.5" thickTop="1" thickBot="1" x14ac:dyDescent="0.3">
      <c r="A349" s="9"/>
      <c r="B349" s="9"/>
      <c r="C349" s="9"/>
      <c r="D349" s="9"/>
      <c r="E349" s="11"/>
      <c r="F349" s="11"/>
      <c r="G349" s="14"/>
      <c r="H349" s="20">
        <f>H342</f>
        <v>117.5</v>
      </c>
      <c r="I349" s="11" t="s">
        <v>31</v>
      </c>
      <c r="J349" s="11" t="s">
        <v>30</v>
      </c>
      <c r="K349" s="11" t="s">
        <v>34</v>
      </c>
      <c r="L349" s="10" t="s">
        <v>32</v>
      </c>
      <c r="M349" s="10"/>
      <c r="N349" s="14" t="s">
        <v>33</v>
      </c>
      <c r="O349" s="20">
        <f>O328+IF(S331&lt;3.5,2.5,5)</f>
        <v>145</v>
      </c>
      <c r="P349" s="11" t="s">
        <v>31</v>
      </c>
      <c r="Q349" s="11" t="s">
        <v>30</v>
      </c>
      <c r="R349" s="11" t="s">
        <v>34</v>
      </c>
      <c r="S349" s="10" t="s">
        <v>32</v>
      </c>
      <c r="T349" s="10"/>
      <c r="U349" s="26" t="s">
        <v>34</v>
      </c>
      <c r="V349" s="26" t="s">
        <v>48</v>
      </c>
      <c r="W349" s="26" t="s">
        <v>34</v>
      </c>
      <c r="X349" s="26" t="s">
        <v>48</v>
      </c>
      <c r="Y349" s="9"/>
      <c r="Z349" s="9"/>
      <c r="AA349" s="9"/>
    </row>
    <row r="350" spans="1:32" ht="16.5" thickTop="1" thickBot="1" x14ac:dyDescent="0.3">
      <c r="A350" s="9"/>
      <c r="B350" s="9"/>
      <c r="C350" s="9"/>
      <c r="D350" s="9"/>
      <c r="E350" s="11"/>
      <c r="F350" s="11"/>
      <c r="G350" s="14"/>
      <c r="H350" s="11"/>
      <c r="I350" s="15">
        <v>5</v>
      </c>
      <c r="J350" s="11">
        <v>75</v>
      </c>
      <c r="K350" s="12">
        <f>CEILING(H349*0.9*J350/100,2.5)</f>
        <v>80</v>
      </c>
      <c r="M350" s="9"/>
      <c r="N350" s="14"/>
      <c r="O350" s="11"/>
      <c r="P350" s="15">
        <v>5</v>
      </c>
      <c r="Q350" s="11">
        <v>65</v>
      </c>
      <c r="R350" s="12">
        <f>CEILING(O349*Q350/100*0.9,5)</f>
        <v>85</v>
      </c>
      <c r="T350" s="9"/>
      <c r="U350" s="8">
        <f>IF(V332&gt;11.5,U332+2.5,U332)</f>
        <v>70</v>
      </c>
      <c r="V350" s="4"/>
      <c r="W350" s="8">
        <f>IF(X346&gt;11.5,W346+2.5,W346)</f>
        <v>42.5</v>
      </c>
      <c r="X350" s="24"/>
      <c r="Y350" s="9"/>
      <c r="Z350" s="9"/>
      <c r="AA350" s="9"/>
    </row>
    <row r="351" spans="1:32" ht="16.5" thickTop="1" thickBot="1" x14ac:dyDescent="0.3">
      <c r="A351" s="9"/>
      <c r="B351" s="9"/>
      <c r="C351" s="9"/>
      <c r="D351" s="9"/>
      <c r="E351" s="11"/>
      <c r="F351" s="11"/>
      <c r="G351" s="14"/>
      <c r="H351" s="11"/>
      <c r="I351" s="15">
        <v>3</v>
      </c>
      <c r="J351" s="11">
        <v>85</v>
      </c>
      <c r="K351" s="12">
        <f>CEILING(H349*0.9*J351/100,2.5)</f>
        <v>90</v>
      </c>
      <c r="M351" s="9"/>
      <c r="N351" s="14"/>
      <c r="O351" s="11"/>
      <c r="P351" s="15">
        <v>5</v>
      </c>
      <c r="Q351" s="11">
        <v>65</v>
      </c>
      <c r="R351" s="12">
        <f>CEILING(O349*Q351/100*0.9,5)</f>
        <v>85</v>
      </c>
      <c r="T351" s="9"/>
      <c r="U351" s="8">
        <f>U350</f>
        <v>70</v>
      </c>
      <c r="V351" s="4"/>
      <c r="W351" s="8">
        <f>W350</f>
        <v>42.5</v>
      </c>
      <c r="X351" s="24"/>
      <c r="Y351" s="9"/>
      <c r="Z351" s="9"/>
      <c r="AA351" s="9"/>
    </row>
    <row r="352" spans="1:32" ht="16.5" thickTop="1" thickBot="1" x14ac:dyDescent="0.3">
      <c r="A352" s="9"/>
      <c r="B352" s="9"/>
      <c r="C352" s="9"/>
      <c r="D352" s="9"/>
      <c r="E352" s="11"/>
      <c r="F352" s="11"/>
      <c r="G352" s="14"/>
      <c r="H352" s="11" t="s">
        <v>35</v>
      </c>
      <c r="I352" s="15">
        <v>1</v>
      </c>
      <c r="J352" s="11">
        <v>95</v>
      </c>
      <c r="K352" s="12">
        <f>CEILING(H349*0.9*J352/100,2.5)</f>
        <v>102.5</v>
      </c>
      <c r="M352" s="9"/>
      <c r="N352" s="14"/>
      <c r="O352" s="11"/>
      <c r="P352" s="15">
        <v>5</v>
      </c>
      <c r="Q352" s="11">
        <v>75</v>
      </c>
      <c r="R352" s="12">
        <f>CEILING(O349*Q352/100*0.9,5)</f>
        <v>100</v>
      </c>
      <c r="T352" s="9"/>
      <c r="U352" s="8">
        <f>U351</f>
        <v>70</v>
      </c>
      <c r="V352" s="4"/>
      <c r="W352" s="8">
        <f>W351</f>
        <v>42.5</v>
      </c>
      <c r="X352" s="24"/>
      <c r="Y352" s="9"/>
      <c r="Z352" s="9"/>
      <c r="AA352" s="9"/>
    </row>
    <row r="353" spans="1:32" ht="16.5" thickTop="1" thickBot="1" x14ac:dyDescent="0.3">
      <c r="A353" s="9"/>
      <c r="B353" s="9"/>
      <c r="C353" s="9"/>
      <c r="D353" s="9"/>
      <c r="E353" s="11"/>
      <c r="F353" s="11"/>
      <c r="G353" s="14"/>
      <c r="H353" s="11"/>
      <c r="I353" s="11"/>
      <c r="J353" s="11"/>
      <c r="K353" s="11"/>
      <c r="L353" s="9"/>
      <c r="M353" s="9"/>
      <c r="N353" s="14"/>
      <c r="O353" s="11"/>
      <c r="P353" s="15">
        <v>5</v>
      </c>
      <c r="Q353" s="11">
        <v>75</v>
      </c>
      <c r="R353" s="12">
        <f>CEILING(O349*Q353/100*0.9,5)</f>
        <v>100</v>
      </c>
      <c r="T353" s="9"/>
      <c r="U353" s="8">
        <f>U352</f>
        <v>70</v>
      </c>
      <c r="V353" s="4"/>
      <c r="W353" s="8">
        <f>W352</f>
        <v>42.5</v>
      </c>
      <c r="X353" s="25"/>
      <c r="Y353" s="9"/>
      <c r="Z353" s="9"/>
      <c r="AA353" s="9"/>
    </row>
    <row r="354" spans="1:32" ht="16.5" thickTop="1" thickBot="1" x14ac:dyDescent="0.3">
      <c r="A354" s="9"/>
      <c r="B354" s="9"/>
      <c r="C354" s="9"/>
      <c r="D354" s="9"/>
      <c r="E354" s="11"/>
      <c r="F354" s="11"/>
      <c r="G354" s="14"/>
      <c r="H354" s="11"/>
      <c r="I354" s="11"/>
      <c r="J354" s="11"/>
      <c r="K354" s="11"/>
      <c r="L354" s="9"/>
      <c r="M354" s="9"/>
      <c r="N354" s="14"/>
      <c r="O354" s="11"/>
      <c r="P354" s="16">
        <v>5</v>
      </c>
      <c r="Q354" s="11">
        <v>85</v>
      </c>
      <c r="R354" s="12">
        <f>CEILING(O349*Q354/100*0.9,5)</f>
        <v>115</v>
      </c>
      <c r="T354" s="9"/>
      <c r="U354" s="9"/>
      <c r="V354" s="9"/>
      <c r="W354" s="9"/>
      <c r="X354" s="9"/>
      <c r="Y354" s="9"/>
      <c r="Z354" s="9"/>
      <c r="AA354" s="9"/>
      <c r="AC354">
        <f>K352*L352*0.0333+K352</f>
        <v>102.5</v>
      </c>
      <c r="AE354">
        <f>R354*S354*0.0333+R354</f>
        <v>115</v>
      </c>
    </row>
    <row r="355" spans="1:32" ht="16.5" thickTop="1" thickBot="1" x14ac:dyDescent="0.3">
      <c r="A355" s="9"/>
      <c r="B355" s="9"/>
      <c r="C355">
        <f>IF(H355&gt;3.4,0,H355)+IF(O355&gt;3.4,0,O355)</f>
        <v>2</v>
      </c>
      <c r="D355" t="s">
        <v>16</v>
      </c>
      <c r="E355" t="s">
        <v>3</v>
      </c>
      <c r="F355" s="9"/>
      <c r="G355" s="14" t="s">
        <v>4</v>
      </c>
      <c r="H355" s="11">
        <v>4</v>
      </c>
      <c r="I355" s="11"/>
      <c r="J355" s="11"/>
      <c r="K355" s="11"/>
      <c r="L355" s="9"/>
      <c r="M355" s="9"/>
      <c r="N355" s="14" t="s">
        <v>13</v>
      </c>
      <c r="O355" s="11">
        <v>2</v>
      </c>
      <c r="P355" s="11"/>
      <c r="Q355" s="11"/>
      <c r="R355" s="11"/>
      <c r="S355" s="9"/>
      <c r="T355" s="9"/>
      <c r="U355" s="9"/>
      <c r="V355" s="28" t="s">
        <v>28</v>
      </c>
      <c r="W355" s="9"/>
      <c r="X355" s="27" t="s">
        <v>25</v>
      </c>
      <c r="Y355" s="9"/>
      <c r="Z355" s="27" t="s">
        <v>26</v>
      </c>
      <c r="AA355" s="9"/>
    </row>
    <row r="356" spans="1:32" ht="31.5" thickTop="1" thickBot="1" x14ac:dyDescent="0.3">
      <c r="A356" s="9"/>
      <c r="B356" s="9"/>
      <c r="C356" s="9"/>
      <c r="D356" s="9"/>
      <c r="E356" s="11"/>
      <c r="F356" s="11"/>
      <c r="G356" s="14" t="s">
        <v>33</v>
      </c>
      <c r="H356" s="20">
        <f>H335</f>
        <v>72.5</v>
      </c>
      <c r="I356" s="11" t="s">
        <v>31</v>
      </c>
      <c r="J356" s="11" t="s">
        <v>30</v>
      </c>
      <c r="K356" s="11" t="s">
        <v>34</v>
      </c>
      <c r="L356" s="10" t="s">
        <v>32</v>
      </c>
      <c r="M356" s="10"/>
      <c r="N356" s="14" t="s">
        <v>33</v>
      </c>
      <c r="O356" s="20">
        <f>O335</f>
        <v>185</v>
      </c>
      <c r="P356" s="11" t="s">
        <v>31</v>
      </c>
      <c r="Q356" s="11" t="s">
        <v>30</v>
      </c>
      <c r="R356" s="11" t="s">
        <v>34</v>
      </c>
      <c r="S356" s="10" t="s">
        <v>32</v>
      </c>
      <c r="T356" s="10"/>
      <c r="U356" s="26" t="s">
        <v>34</v>
      </c>
      <c r="V356" s="26" t="s">
        <v>48</v>
      </c>
      <c r="W356" s="26" t="s">
        <v>34</v>
      </c>
      <c r="X356" s="26" t="s">
        <v>48</v>
      </c>
      <c r="Y356" s="26" t="s">
        <v>34</v>
      </c>
      <c r="Z356" s="26" t="s">
        <v>48</v>
      </c>
      <c r="AA356" s="9"/>
    </row>
    <row r="357" spans="1:32" ht="16.5" thickTop="1" thickBot="1" x14ac:dyDescent="0.3">
      <c r="A357" s="9"/>
      <c r="B357" s="9"/>
      <c r="C357" s="9"/>
      <c r="D357" s="9"/>
      <c r="E357" s="11"/>
      <c r="F357" s="11"/>
      <c r="G357" s="14"/>
      <c r="H357" s="11"/>
      <c r="I357" s="15">
        <v>5</v>
      </c>
      <c r="J357" s="11">
        <v>40</v>
      </c>
      <c r="K357" s="12">
        <f>CEILING(H356*J357/100*0.9,2.5)</f>
        <v>27.5</v>
      </c>
      <c r="M357" s="9"/>
      <c r="N357" s="14"/>
      <c r="O357" s="11"/>
      <c r="P357" s="15">
        <v>3</v>
      </c>
      <c r="Q357" s="11">
        <v>70</v>
      </c>
      <c r="R357" s="12">
        <f>CEILING(O356*Q357/100*0.9,5)</f>
        <v>120</v>
      </c>
      <c r="T357" s="9"/>
      <c r="U357" s="8">
        <f>IF(V339&gt;11.5,U339+2.5,U339)</f>
        <v>17.5</v>
      </c>
      <c r="V357" s="4"/>
      <c r="W357" s="8">
        <f>IF(X339&gt;11.5,W339+2.5,W339)</f>
        <v>35</v>
      </c>
      <c r="X357" s="24"/>
      <c r="Y357" s="8">
        <f>IF(Z339&gt;11.5,Y339+2,Y339)</f>
        <v>8</v>
      </c>
      <c r="Z357" s="24"/>
      <c r="AA357" s="9"/>
    </row>
    <row r="358" spans="1:32" ht="16.5" thickTop="1" thickBot="1" x14ac:dyDescent="0.3">
      <c r="A358" s="9"/>
      <c r="B358" s="9"/>
      <c r="C358" s="9"/>
      <c r="D358" s="9"/>
      <c r="E358" s="11"/>
      <c r="F358" s="11"/>
      <c r="G358" s="14"/>
      <c r="H358" s="11"/>
      <c r="I358" s="15">
        <v>5</v>
      </c>
      <c r="J358" s="11">
        <v>40</v>
      </c>
      <c r="K358" s="12">
        <f>CEILING(H356*J358/100*0.9,2.5)</f>
        <v>27.5</v>
      </c>
      <c r="M358" s="9"/>
      <c r="N358" s="14"/>
      <c r="O358" s="11"/>
      <c r="P358" s="15">
        <v>3</v>
      </c>
      <c r="Q358" s="11">
        <v>70</v>
      </c>
      <c r="R358" s="12">
        <f>CEILING(O356*Q358/100*0.9,5)</f>
        <v>120</v>
      </c>
      <c r="T358" s="9"/>
      <c r="U358" s="8">
        <f>U357</f>
        <v>17.5</v>
      </c>
      <c r="V358" s="3"/>
      <c r="W358" s="8">
        <f>W357</f>
        <v>35</v>
      </c>
      <c r="X358" s="24"/>
      <c r="Y358" s="8">
        <f>Y357</f>
        <v>8</v>
      </c>
      <c r="Z358" s="24"/>
      <c r="AA358" s="9"/>
    </row>
    <row r="359" spans="1:32" ht="16.5" thickTop="1" thickBot="1" x14ac:dyDescent="0.3">
      <c r="A359" s="9"/>
      <c r="B359" s="9"/>
      <c r="C359" s="9"/>
      <c r="D359" s="9"/>
      <c r="E359" s="11"/>
      <c r="F359" s="11"/>
      <c r="G359" s="14"/>
      <c r="H359" s="11"/>
      <c r="I359" s="15">
        <v>5</v>
      </c>
      <c r="J359" s="11">
        <v>50</v>
      </c>
      <c r="K359" s="12">
        <f>CEILING(H356*J359/100*0.9,2.5)</f>
        <v>35</v>
      </c>
      <c r="M359" s="9"/>
      <c r="N359" s="14"/>
      <c r="O359" s="11"/>
      <c r="P359" s="15">
        <v>3</v>
      </c>
      <c r="Q359" s="11">
        <v>80</v>
      </c>
      <c r="R359" s="12">
        <f>CEILING(O356*Q359/100*0.9,5)</f>
        <v>135</v>
      </c>
      <c r="T359" s="9"/>
      <c r="U359" s="8">
        <f>U358</f>
        <v>17.5</v>
      </c>
      <c r="W359" s="8">
        <f>W358</f>
        <v>35</v>
      </c>
      <c r="X359" s="24"/>
      <c r="Y359" s="8">
        <f>Y358</f>
        <v>8</v>
      </c>
      <c r="Z359" s="24"/>
      <c r="AA359" s="9"/>
    </row>
    <row r="360" spans="1:32" ht="16.5" thickTop="1" thickBot="1" x14ac:dyDescent="0.3">
      <c r="A360" s="9"/>
      <c r="B360" s="9"/>
      <c r="C360" s="9"/>
      <c r="D360" s="9"/>
      <c r="E360" s="11"/>
      <c r="F360" s="11"/>
      <c r="G360" s="14"/>
      <c r="H360" s="11"/>
      <c r="I360" s="15">
        <v>5</v>
      </c>
      <c r="J360" s="11">
        <v>50</v>
      </c>
      <c r="K360" s="12">
        <f>CEILING(H356*J360/100*0.9,2.5)</f>
        <v>35</v>
      </c>
      <c r="M360" s="9"/>
      <c r="N360" s="14"/>
      <c r="O360" s="11"/>
      <c r="P360" s="15">
        <v>3</v>
      </c>
      <c r="Q360" s="11">
        <v>80</v>
      </c>
      <c r="R360" s="12">
        <f>CEILING(O356*Q360/100*0.9,5)</f>
        <v>135</v>
      </c>
      <c r="T360" s="9"/>
      <c r="U360" s="8">
        <f>U359</f>
        <v>17.5</v>
      </c>
      <c r="W360" s="8">
        <f>W359</f>
        <v>35</v>
      </c>
      <c r="X360" s="25"/>
      <c r="Y360" s="8">
        <f>Y359</f>
        <v>8</v>
      </c>
      <c r="Z360" s="25"/>
      <c r="AA360" s="9"/>
    </row>
    <row r="361" spans="1:32" ht="16.5" thickTop="1" thickBot="1" x14ac:dyDescent="0.3">
      <c r="A361" s="9"/>
      <c r="B361" s="9"/>
      <c r="C361" s="9"/>
      <c r="D361" s="9"/>
      <c r="E361" s="11"/>
      <c r="F361" s="11"/>
      <c r="G361" s="14"/>
      <c r="H361" s="11"/>
      <c r="I361" s="16">
        <v>5</v>
      </c>
      <c r="J361" s="11">
        <v>60</v>
      </c>
      <c r="K361" s="12">
        <f>CEILING(H356*J361/100*0.9,2.5)</f>
        <v>40</v>
      </c>
      <c r="M361" s="9"/>
      <c r="N361" s="14"/>
      <c r="O361" s="11"/>
      <c r="P361" s="16">
        <v>3</v>
      </c>
      <c r="Q361" s="11">
        <v>90</v>
      </c>
      <c r="R361" s="12">
        <f>CEILING(O356*Q361/100*0.9,5)</f>
        <v>150</v>
      </c>
      <c r="T361" s="9"/>
      <c r="U361" s="9"/>
      <c r="V361" s="9"/>
      <c r="W361" s="9"/>
      <c r="X361" s="9"/>
      <c r="Y361" s="9"/>
      <c r="Z361" s="9"/>
      <c r="AA361" s="9"/>
      <c r="AD361">
        <f>K361*L361*0.0333+K361</f>
        <v>40</v>
      </c>
      <c r="AF361">
        <f>R361*S361*0.0333+R361</f>
        <v>150</v>
      </c>
    </row>
    <row r="362" spans="1:32" ht="16.5" thickTop="1" thickBot="1" x14ac:dyDescent="0.3">
      <c r="A362" s="9"/>
      <c r="B362" s="9"/>
      <c r="C362">
        <f>IF(H362&gt;3.4,0,H362)+IF(O362&gt;3.4,0,O362)</f>
        <v>2</v>
      </c>
      <c r="D362" t="s">
        <v>17</v>
      </c>
      <c r="E362" t="s">
        <v>2</v>
      </c>
      <c r="F362" s="9"/>
      <c r="G362" s="14" t="s">
        <v>14</v>
      </c>
      <c r="H362" s="11">
        <v>4</v>
      </c>
      <c r="I362" s="11"/>
      <c r="J362" s="11"/>
      <c r="K362" s="11"/>
      <c r="L362" s="9"/>
      <c r="M362" s="9"/>
      <c r="N362" s="14" t="s">
        <v>12</v>
      </c>
      <c r="O362" s="11">
        <v>2</v>
      </c>
      <c r="P362" s="11"/>
      <c r="Q362" s="11"/>
      <c r="R362" s="11"/>
      <c r="S362" s="9"/>
      <c r="T362" s="9"/>
      <c r="U362" s="9"/>
      <c r="V362" s="27" t="s">
        <v>47</v>
      </c>
      <c r="W362" s="9"/>
      <c r="X362" s="17" t="s">
        <v>27</v>
      </c>
      <c r="Y362" s="9"/>
      <c r="Z362" s="9"/>
      <c r="AA362" s="9"/>
    </row>
    <row r="363" spans="1:32" ht="31.5" thickTop="1" thickBot="1" x14ac:dyDescent="0.3">
      <c r="A363" s="9"/>
      <c r="B363" s="9"/>
      <c r="C363" s="9"/>
      <c r="D363" s="9"/>
      <c r="E363" s="11"/>
      <c r="F363" s="11"/>
      <c r="G363" s="14" t="s">
        <v>33</v>
      </c>
      <c r="H363" s="20">
        <f>H349</f>
        <v>117.5</v>
      </c>
      <c r="I363" s="11" t="s">
        <v>31</v>
      </c>
      <c r="J363" s="11" t="s">
        <v>30</v>
      </c>
      <c r="K363" s="11" t="s">
        <v>34</v>
      </c>
      <c r="L363" s="10" t="s">
        <v>32</v>
      </c>
      <c r="M363" s="10"/>
      <c r="N363" s="14" t="s">
        <v>33</v>
      </c>
      <c r="O363" s="20">
        <f>O349</f>
        <v>145</v>
      </c>
      <c r="P363" s="11" t="s">
        <v>31</v>
      </c>
      <c r="Q363" s="11" t="s">
        <v>30</v>
      </c>
      <c r="R363" s="11" t="s">
        <v>34</v>
      </c>
      <c r="S363" s="10" t="s">
        <v>32</v>
      </c>
      <c r="T363" s="10"/>
      <c r="U363" s="26" t="s">
        <v>34</v>
      </c>
      <c r="V363" s="26" t="s">
        <v>48</v>
      </c>
      <c r="W363" s="26" t="s">
        <v>34</v>
      </c>
      <c r="X363" s="26" t="s">
        <v>48</v>
      </c>
      <c r="Y363" s="9"/>
      <c r="Z363" s="9"/>
      <c r="AA363" s="9"/>
    </row>
    <row r="364" spans="1:32" ht="16.5" thickTop="1" thickBot="1" x14ac:dyDescent="0.3">
      <c r="A364" s="9"/>
      <c r="B364" s="9"/>
      <c r="C364" s="9"/>
      <c r="D364" s="9"/>
      <c r="E364" s="11"/>
      <c r="F364" s="11"/>
      <c r="G364" s="14"/>
      <c r="H364" s="11"/>
      <c r="I364" s="15">
        <v>5</v>
      </c>
      <c r="J364" s="11">
        <v>40</v>
      </c>
      <c r="K364" s="12">
        <f>CEILING(H363*J364/100*0.9,2.5)</f>
        <v>42.5</v>
      </c>
      <c r="M364" s="9"/>
      <c r="N364" s="14"/>
      <c r="O364" s="11"/>
      <c r="P364" s="15">
        <v>3</v>
      </c>
      <c r="Q364" s="11">
        <v>70</v>
      </c>
      <c r="R364" s="12">
        <f>CEILING(O363*Q364/100*0.9,5)</f>
        <v>95</v>
      </c>
      <c r="T364" s="9"/>
      <c r="U364" s="8">
        <f>IF(V346&gt;11.5,U346+2.5,U346)</f>
        <v>60</v>
      </c>
      <c r="W364" s="8">
        <f>IF(X346&gt;11.5,W346+2.5,W346)</f>
        <v>42.5</v>
      </c>
      <c r="X364" s="24"/>
      <c r="Y364" s="9"/>
      <c r="Z364" s="9"/>
      <c r="AA364" s="9"/>
    </row>
    <row r="365" spans="1:32" ht="16.5" thickTop="1" thickBot="1" x14ac:dyDescent="0.3">
      <c r="A365" s="9"/>
      <c r="B365" s="9"/>
      <c r="C365" s="9"/>
      <c r="D365" s="9"/>
      <c r="E365" s="11"/>
      <c r="F365" s="11"/>
      <c r="G365" s="14"/>
      <c r="H365" s="11"/>
      <c r="I365" s="15">
        <v>5</v>
      </c>
      <c r="J365" s="11">
        <v>40</v>
      </c>
      <c r="K365" s="12">
        <f>CEILING(H363*J365/100*0.9,2.5)</f>
        <v>42.5</v>
      </c>
      <c r="M365" s="9"/>
      <c r="N365" s="14"/>
      <c r="O365" s="11"/>
      <c r="P365" s="15">
        <v>3</v>
      </c>
      <c r="Q365" s="11">
        <v>70</v>
      </c>
      <c r="R365" s="12">
        <f>CEILING(O363*Q365/100*0.9,5)</f>
        <v>95</v>
      </c>
      <c r="T365" s="9"/>
      <c r="U365" s="8">
        <f>U364</f>
        <v>60</v>
      </c>
      <c r="W365" s="8">
        <f>W364</f>
        <v>42.5</v>
      </c>
      <c r="X365" s="24"/>
      <c r="Y365" s="9"/>
      <c r="Z365" s="9"/>
      <c r="AA365" s="9"/>
    </row>
    <row r="366" spans="1:32" ht="16.5" thickTop="1" thickBot="1" x14ac:dyDescent="0.3">
      <c r="A366" s="9"/>
      <c r="B366" s="9"/>
      <c r="C366" s="9"/>
      <c r="D366" s="9"/>
      <c r="E366" s="11"/>
      <c r="F366" s="11"/>
      <c r="G366" s="14"/>
      <c r="H366" s="11"/>
      <c r="I366" s="15">
        <v>5</v>
      </c>
      <c r="J366" s="11">
        <v>50</v>
      </c>
      <c r="K366" s="12">
        <f>CEILING(H363*J366/100*0.9,2.5)</f>
        <v>55</v>
      </c>
      <c r="M366" s="9"/>
      <c r="N366" s="14"/>
      <c r="O366" s="11"/>
      <c r="P366" s="15">
        <v>3</v>
      </c>
      <c r="Q366" s="11">
        <v>80</v>
      </c>
      <c r="R366" s="12">
        <f>CEILING(O363*Q366/100*0.9,5)</f>
        <v>105</v>
      </c>
      <c r="T366" s="9"/>
      <c r="U366" s="8">
        <f>U365</f>
        <v>60</v>
      </c>
      <c r="W366" s="8">
        <f>W365</f>
        <v>42.5</v>
      </c>
      <c r="X366" s="24"/>
      <c r="Y366" s="9"/>
      <c r="Z366" s="9"/>
      <c r="AA366" s="9"/>
    </row>
    <row r="367" spans="1:32" ht="16.5" thickTop="1" thickBot="1" x14ac:dyDescent="0.3">
      <c r="A367" s="9"/>
      <c r="B367" s="9"/>
      <c r="C367" s="9"/>
      <c r="D367" s="9"/>
      <c r="E367" s="11"/>
      <c r="F367" s="11"/>
      <c r="G367" s="14"/>
      <c r="H367" s="11"/>
      <c r="I367" s="15">
        <v>5</v>
      </c>
      <c r="J367" s="11">
        <v>50</v>
      </c>
      <c r="K367" s="12">
        <f>CEILING(H363*J367/100*0.9,2.5)</f>
        <v>55</v>
      </c>
      <c r="M367" s="9"/>
      <c r="N367" s="14"/>
      <c r="O367" s="11"/>
      <c r="P367" s="15">
        <v>3</v>
      </c>
      <c r="Q367" s="11">
        <v>80</v>
      </c>
      <c r="R367" s="12">
        <f>CEILING(O363*Q367/100*0.9,5)</f>
        <v>105</v>
      </c>
      <c r="T367" s="9"/>
      <c r="U367" s="8">
        <f>U366</f>
        <v>60</v>
      </c>
      <c r="W367" s="8">
        <f>W366</f>
        <v>42.5</v>
      </c>
      <c r="X367" s="25"/>
      <c r="Y367" s="9"/>
      <c r="Z367" s="9"/>
      <c r="AA367" s="9"/>
    </row>
    <row r="368" spans="1:32" ht="16.5" thickTop="1" thickBot="1" x14ac:dyDescent="0.3">
      <c r="A368" s="9"/>
      <c r="B368" s="9"/>
      <c r="C368" s="9"/>
      <c r="D368" s="9"/>
      <c r="E368" s="11"/>
      <c r="F368" s="11"/>
      <c r="G368" s="14"/>
      <c r="H368" s="11"/>
      <c r="I368" s="16">
        <v>5</v>
      </c>
      <c r="J368" s="11">
        <v>60</v>
      </c>
      <c r="K368" s="12">
        <f>CEILING(H363*J368/100*0.9,2.5)</f>
        <v>65</v>
      </c>
      <c r="M368" s="9"/>
      <c r="N368" s="14"/>
      <c r="O368" s="11"/>
      <c r="P368" s="16">
        <v>3</v>
      </c>
      <c r="Q368" s="11">
        <v>90</v>
      </c>
      <c r="R368" s="12">
        <f>CEILING(O363*Q368/100*0.9,5)</f>
        <v>120</v>
      </c>
      <c r="T368" s="9"/>
      <c r="U368" s="9"/>
      <c r="V368" s="9"/>
      <c r="W368" s="9"/>
      <c r="X368" s="9"/>
      <c r="Y368" s="9"/>
      <c r="Z368" s="9"/>
      <c r="AA368" s="9"/>
      <c r="AC368">
        <f>K368*L368*0.0333+K368</f>
        <v>65</v>
      </c>
      <c r="AE368">
        <f>R368*S368*0.0333+R368</f>
        <v>120</v>
      </c>
    </row>
    <row r="369" spans="1:32" ht="16.5" thickTop="1" thickBot="1" x14ac:dyDescent="0.3">
      <c r="A369" s="9"/>
      <c r="B369" s="1" t="s">
        <v>44</v>
      </c>
      <c r="C369">
        <f>IF(H369&gt;3.4,0,H369)+IF(O369&gt;3.4,0,O369)</f>
        <v>4</v>
      </c>
      <c r="D369" t="s">
        <v>15</v>
      </c>
      <c r="E369" t="s">
        <v>2</v>
      </c>
      <c r="F369" s="9"/>
      <c r="G369" s="14" t="s">
        <v>14</v>
      </c>
      <c r="H369" s="11">
        <v>1</v>
      </c>
      <c r="I369" s="11"/>
      <c r="J369" s="11"/>
      <c r="K369" s="11"/>
      <c r="L369" s="9"/>
      <c r="M369" s="9"/>
      <c r="N369" s="14" t="s">
        <v>12</v>
      </c>
      <c r="O369" s="11">
        <v>3</v>
      </c>
      <c r="P369" s="11"/>
      <c r="Q369" s="11"/>
      <c r="R369" s="11"/>
      <c r="S369" s="9"/>
      <c r="T369" s="9"/>
      <c r="U369" s="30"/>
      <c r="V369" s="29" t="s">
        <v>49</v>
      </c>
      <c r="W369" s="9"/>
      <c r="X369" s="31" t="s">
        <v>27</v>
      </c>
      <c r="Y369" s="9"/>
      <c r="Z369" s="9"/>
      <c r="AA369" s="9"/>
    </row>
    <row r="370" spans="1:32" ht="31.5" thickTop="1" thickBot="1" x14ac:dyDescent="0.3">
      <c r="A370" s="9"/>
      <c r="B370" s="9"/>
      <c r="C370" s="9"/>
      <c r="D370" s="9"/>
      <c r="E370" s="11"/>
      <c r="F370" s="11"/>
      <c r="G370" s="14" t="s">
        <v>33</v>
      </c>
      <c r="H370" s="20">
        <f>H363+IF(L352&lt;3.5,2.5,5)</f>
        <v>120</v>
      </c>
      <c r="I370" s="11" t="s">
        <v>31</v>
      </c>
      <c r="J370" s="11" t="s">
        <v>30</v>
      </c>
      <c r="K370" s="11" t="s">
        <v>34</v>
      </c>
      <c r="L370" s="10" t="s">
        <v>32</v>
      </c>
      <c r="M370" s="10"/>
      <c r="N370" s="14"/>
      <c r="O370" s="20">
        <f>O363</f>
        <v>145</v>
      </c>
      <c r="P370" s="11" t="s">
        <v>31</v>
      </c>
      <c r="Q370" s="11" t="s">
        <v>30</v>
      </c>
      <c r="R370" s="11" t="s">
        <v>34</v>
      </c>
      <c r="S370" s="10" t="s">
        <v>32</v>
      </c>
      <c r="T370" s="10"/>
      <c r="U370" s="26" t="s">
        <v>34</v>
      </c>
      <c r="V370" s="26" t="s">
        <v>48</v>
      </c>
      <c r="W370" s="26" t="s">
        <v>34</v>
      </c>
      <c r="X370" s="26" t="s">
        <v>48</v>
      </c>
      <c r="Y370" s="9"/>
      <c r="Z370" s="9"/>
      <c r="AA370" s="9"/>
    </row>
    <row r="371" spans="1:32" ht="16.5" thickTop="1" thickBot="1" x14ac:dyDescent="0.3">
      <c r="A371" s="9"/>
      <c r="B371" s="9"/>
      <c r="C371" s="9"/>
      <c r="D371" s="9"/>
      <c r="E371" s="11"/>
      <c r="F371" s="11"/>
      <c r="G371" s="14"/>
      <c r="H371" s="11"/>
      <c r="I371" s="15">
        <v>5</v>
      </c>
      <c r="J371" s="11">
        <v>65</v>
      </c>
      <c r="K371" s="12">
        <f>CEILING(H370*J371/100*0.9,2.5)</f>
        <v>72.5</v>
      </c>
      <c r="M371" s="9"/>
      <c r="N371" s="14"/>
      <c r="O371" s="11"/>
      <c r="P371" s="15">
        <v>5</v>
      </c>
      <c r="Q371" s="11">
        <v>75</v>
      </c>
      <c r="R371" s="12">
        <f>CEILING(O370*0.9*Q371/100,5)</f>
        <v>100</v>
      </c>
      <c r="T371" s="9"/>
      <c r="U371" s="8">
        <f>IF(V353&gt;11.5,U353+2.5,U353)</f>
        <v>70</v>
      </c>
      <c r="V371" s="4"/>
      <c r="W371" s="8">
        <f>IF(X367&gt;11.5,W367+2.5,W367)</f>
        <v>42.5</v>
      </c>
      <c r="X371" s="24"/>
      <c r="Y371" s="9"/>
      <c r="Z371" s="9"/>
      <c r="AA371" s="9"/>
    </row>
    <row r="372" spans="1:32" ht="16.5" thickTop="1" thickBot="1" x14ac:dyDescent="0.3">
      <c r="A372" s="9"/>
      <c r="B372" s="9"/>
      <c r="C372" s="9"/>
      <c r="D372" s="9"/>
      <c r="E372" s="11"/>
      <c r="F372" s="11"/>
      <c r="G372" s="14"/>
      <c r="H372" s="11"/>
      <c r="I372" s="15">
        <v>5</v>
      </c>
      <c r="J372" s="11">
        <v>65</v>
      </c>
      <c r="K372" s="12">
        <f>CEILING(H370*J372/100*0.9,2.5)</f>
        <v>72.5</v>
      </c>
      <c r="M372" s="9"/>
      <c r="N372" s="14"/>
      <c r="O372" s="11"/>
      <c r="P372" s="15">
        <v>3</v>
      </c>
      <c r="Q372" s="11">
        <v>85</v>
      </c>
      <c r="R372" s="12">
        <f>CEILING(O370*0.9*Q372/100,5)</f>
        <v>115</v>
      </c>
      <c r="T372" s="9"/>
      <c r="U372" s="8">
        <f>U371</f>
        <v>70</v>
      </c>
      <c r="V372" s="4"/>
      <c r="W372" s="8">
        <f>W371</f>
        <v>42.5</v>
      </c>
      <c r="X372" s="24"/>
      <c r="Y372" s="9"/>
      <c r="Z372" s="9"/>
      <c r="AA372" s="9"/>
    </row>
    <row r="373" spans="1:32" ht="16.5" thickTop="1" thickBot="1" x14ac:dyDescent="0.3">
      <c r="A373" s="9"/>
      <c r="B373" s="9"/>
      <c r="C373" s="9"/>
      <c r="D373" s="9"/>
      <c r="E373" s="11"/>
      <c r="F373" s="11"/>
      <c r="G373" s="14"/>
      <c r="H373" s="11"/>
      <c r="I373" s="15">
        <v>5</v>
      </c>
      <c r="J373" s="11">
        <v>75</v>
      </c>
      <c r="K373" s="12">
        <f>CEILING(H370*J373/100*0.9,2.5)</f>
        <v>82.5</v>
      </c>
      <c r="M373" s="9"/>
      <c r="N373" s="14"/>
      <c r="O373" s="11" t="s">
        <v>35</v>
      </c>
      <c r="P373" s="15">
        <v>1</v>
      </c>
      <c r="Q373" s="11">
        <v>95</v>
      </c>
      <c r="R373" s="12">
        <f>CEILING(O370*0.9*Q373/100,5)</f>
        <v>125</v>
      </c>
      <c r="T373" s="9"/>
      <c r="U373" s="8">
        <f>U372</f>
        <v>70</v>
      </c>
      <c r="V373" s="4"/>
      <c r="W373" s="8">
        <f>W372</f>
        <v>42.5</v>
      </c>
      <c r="X373" s="24"/>
      <c r="Y373" s="9"/>
      <c r="Z373" s="9"/>
      <c r="AA373" s="9"/>
    </row>
    <row r="374" spans="1:32" ht="16.5" thickTop="1" thickBot="1" x14ac:dyDescent="0.3">
      <c r="A374" s="9"/>
      <c r="B374" s="9"/>
      <c r="C374" s="9"/>
      <c r="D374" s="9"/>
      <c r="E374" s="11"/>
      <c r="F374" s="11"/>
      <c r="G374" s="14"/>
      <c r="H374" s="11"/>
      <c r="I374" s="15">
        <v>5</v>
      </c>
      <c r="J374" s="11">
        <v>75</v>
      </c>
      <c r="K374" s="12">
        <f>CEILING(H370*J374/100*0.9,2.5)</f>
        <v>82.5</v>
      </c>
      <c r="M374" s="9"/>
      <c r="N374" s="14"/>
      <c r="O374" s="11"/>
      <c r="P374" s="11"/>
      <c r="Q374" s="11"/>
      <c r="R374" s="11"/>
      <c r="S374" s="9"/>
      <c r="T374" s="9"/>
      <c r="U374" s="8">
        <f>U373</f>
        <v>70</v>
      </c>
      <c r="V374" s="4"/>
      <c r="W374" s="8">
        <f>W373</f>
        <v>42.5</v>
      </c>
      <c r="X374" s="25"/>
      <c r="Y374" s="9"/>
      <c r="Z374" s="9"/>
      <c r="AA374" s="9"/>
    </row>
    <row r="375" spans="1:32" ht="16.5" thickTop="1" thickBot="1" x14ac:dyDescent="0.3">
      <c r="A375" s="9"/>
      <c r="B375" s="9"/>
      <c r="C375" s="9"/>
      <c r="D375" s="9"/>
      <c r="E375" s="11"/>
      <c r="F375" s="11"/>
      <c r="G375" s="14"/>
      <c r="H375" s="11"/>
      <c r="I375" s="15">
        <v>5</v>
      </c>
      <c r="J375" s="11">
        <v>85</v>
      </c>
      <c r="K375" s="12">
        <f>CEILING(H370*J375/100*0.9,2.5)</f>
        <v>92.5</v>
      </c>
      <c r="M375" s="9"/>
      <c r="N375" s="14"/>
      <c r="O375" s="11"/>
      <c r="P375" s="11"/>
      <c r="Q375" s="11"/>
      <c r="R375" s="11"/>
      <c r="S375" s="9"/>
      <c r="T375" s="9"/>
      <c r="U375" s="9"/>
      <c r="V375" s="9"/>
      <c r="W375" s="9"/>
      <c r="X375" s="9"/>
      <c r="Y375" s="9"/>
      <c r="Z375" s="9"/>
      <c r="AA375" s="9"/>
      <c r="AC375">
        <f>K375*L375*0.0333+K375</f>
        <v>92.5</v>
      </c>
      <c r="AE375">
        <f>R373*S373*0.0333+R373</f>
        <v>125</v>
      </c>
    </row>
    <row r="376" spans="1:32" ht="16.5" thickTop="1" thickBot="1" x14ac:dyDescent="0.3">
      <c r="A376" s="9"/>
      <c r="B376" s="9"/>
      <c r="C376">
        <f>IF(H376&gt;3.4,0,H376)+IF(O376&gt;3.4,0,O376)</f>
        <v>4</v>
      </c>
      <c r="D376" t="s">
        <v>16</v>
      </c>
      <c r="E376" t="s">
        <v>3</v>
      </c>
      <c r="F376" s="9"/>
      <c r="G376" s="14" t="s">
        <v>4</v>
      </c>
      <c r="H376" s="11">
        <v>1</v>
      </c>
      <c r="I376" s="11"/>
      <c r="J376" s="11"/>
      <c r="K376" s="11"/>
      <c r="L376" s="9"/>
      <c r="M376" s="9"/>
      <c r="N376" s="14" t="s">
        <v>13</v>
      </c>
      <c r="O376" s="11">
        <v>3</v>
      </c>
      <c r="P376" s="11"/>
      <c r="Q376" s="11"/>
      <c r="R376" s="11"/>
      <c r="S376" s="9"/>
      <c r="T376" s="9"/>
      <c r="U376" s="9"/>
      <c r="V376" s="28" t="s">
        <v>28</v>
      </c>
      <c r="W376" s="9"/>
      <c r="X376" s="27" t="s">
        <v>25</v>
      </c>
      <c r="Y376" s="9"/>
      <c r="Z376" s="27" t="s">
        <v>26</v>
      </c>
      <c r="AA376" s="9"/>
    </row>
    <row r="377" spans="1:32" ht="31.5" thickTop="1" thickBot="1" x14ac:dyDescent="0.3">
      <c r="A377" s="9"/>
      <c r="B377" s="9"/>
      <c r="C377" s="9"/>
      <c r="D377" s="9"/>
      <c r="E377" s="11"/>
      <c r="F377" s="11"/>
      <c r="G377" s="14" t="s">
        <v>33</v>
      </c>
      <c r="H377" s="20">
        <f>H335+IF(L338&lt;3.5,2.5,5)</f>
        <v>75</v>
      </c>
      <c r="I377" s="11" t="s">
        <v>31</v>
      </c>
      <c r="J377" s="11" t="s">
        <v>30</v>
      </c>
      <c r="K377" s="11" t="s">
        <v>34</v>
      </c>
      <c r="L377" s="10" t="s">
        <v>32</v>
      </c>
      <c r="M377" s="10"/>
      <c r="N377" s="14"/>
      <c r="O377" s="20">
        <f>O356</f>
        <v>185</v>
      </c>
      <c r="P377" s="11" t="s">
        <v>31</v>
      </c>
      <c r="Q377" s="11" t="s">
        <v>30</v>
      </c>
      <c r="R377" s="11" t="s">
        <v>34</v>
      </c>
      <c r="S377" s="10" t="s">
        <v>32</v>
      </c>
      <c r="T377" s="10"/>
      <c r="U377" s="26" t="s">
        <v>34</v>
      </c>
      <c r="V377" s="26" t="s">
        <v>48</v>
      </c>
      <c r="W377" s="26" t="s">
        <v>34</v>
      </c>
      <c r="X377" s="26" t="s">
        <v>48</v>
      </c>
      <c r="Y377" s="26" t="s">
        <v>34</v>
      </c>
      <c r="Z377" s="26" t="s">
        <v>48</v>
      </c>
      <c r="AA377" s="9"/>
    </row>
    <row r="378" spans="1:32" ht="16.5" thickTop="1" thickBot="1" x14ac:dyDescent="0.3">
      <c r="A378" s="9"/>
      <c r="B378" s="9"/>
      <c r="C378" s="9"/>
      <c r="D378" s="9"/>
      <c r="E378" s="11"/>
      <c r="F378" s="11"/>
      <c r="G378" s="14"/>
      <c r="H378" s="11"/>
      <c r="I378" s="15">
        <v>5</v>
      </c>
      <c r="J378" s="11">
        <v>65</v>
      </c>
      <c r="K378" s="12">
        <f>CEILING(H377*J378/100*0.9,2.5)</f>
        <v>45</v>
      </c>
      <c r="M378" s="9"/>
      <c r="N378" s="14"/>
      <c r="O378" s="11"/>
      <c r="P378" s="15">
        <v>5</v>
      </c>
      <c r="Q378" s="11">
        <v>75</v>
      </c>
      <c r="R378" s="12">
        <f>CEILING(O377*0.9*Q378/100,5)</f>
        <v>125</v>
      </c>
      <c r="T378" s="9"/>
      <c r="U378" s="8">
        <f>IF(V360&gt;11.5,U360+2.5,U360)</f>
        <v>17.5</v>
      </c>
      <c r="V378" s="4"/>
      <c r="W378" s="8">
        <f>IF(X360&gt;11.5,W360+2.5,W360)</f>
        <v>35</v>
      </c>
      <c r="X378" s="24"/>
      <c r="Y378" s="8">
        <f>IF(Z360&gt;11.5,Y360+2,Y360)</f>
        <v>8</v>
      </c>
      <c r="Z378" s="24"/>
      <c r="AA378" s="9"/>
    </row>
    <row r="379" spans="1:32" ht="16.5" thickTop="1" thickBot="1" x14ac:dyDescent="0.3">
      <c r="A379" s="9"/>
      <c r="B379" s="9"/>
      <c r="C379" s="9"/>
      <c r="D379" s="9"/>
      <c r="E379" s="11"/>
      <c r="F379" s="11"/>
      <c r="G379" s="14"/>
      <c r="H379" s="11"/>
      <c r="I379" s="15">
        <v>5</v>
      </c>
      <c r="J379" s="11">
        <v>65</v>
      </c>
      <c r="K379" s="12">
        <f>CEILING(H377*J379/100*0.9,2.5)</f>
        <v>45</v>
      </c>
      <c r="M379" s="9"/>
      <c r="N379" s="14"/>
      <c r="O379" s="11"/>
      <c r="P379" s="15">
        <v>3</v>
      </c>
      <c r="Q379" s="11">
        <v>85</v>
      </c>
      <c r="R379" s="12">
        <f>CEILING(O377*0.9*Q379/100,5)</f>
        <v>145</v>
      </c>
      <c r="T379" s="9"/>
      <c r="U379" s="8">
        <f>U378</f>
        <v>17.5</v>
      </c>
      <c r="V379" s="3"/>
      <c r="W379" s="8">
        <f>W378</f>
        <v>35</v>
      </c>
      <c r="X379" s="24"/>
      <c r="Y379" s="8">
        <f>Y378</f>
        <v>8</v>
      </c>
      <c r="Z379" s="24"/>
      <c r="AA379" s="9"/>
    </row>
    <row r="380" spans="1:32" ht="16.5" thickTop="1" thickBot="1" x14ac:dyDescent="0.3">
      <c r="A380" s="9"/>
      <c r="B380" s="9"/>
      <c r="C380" s="9"/>
      <c r="D380" s="9"/>
      <c r="E380" s="11"/>
      <c r="F380" s="11"/>
      <c r="G380" s="14"/>
      <c r="H380" s="11"/>
      <c r="I380" s="15">
        <v>5</v>
      </c>
      <c r="J380" s="11">
        <v>75</v>
      </c>
      <c r="K380" s="12">
        <f>CEILING(H377*J380/100*0.9,2.5)</f>
        <v>52.5</v>
      </c>
      <c r="M380" s="9"/>
      <c r="N380" s="14"/>
      <c r="O380" s="11" t="s">
        <v>35</v>
      </c>
      <c r="P380" s="15">
        <v>1</v>
      </c>
      <c r="Q380" s="11">
        <v>95</v>
      </c>
      <c r="R380" s="12">
        <f>CEILING(O377*0.9*Q380/100,5)</f>
        <v>160</v>
      </c>
      <c r="T380" s="9"/>
      <c r="U380" s="8">
        <f>U379</f>
        <v>17.5</v>
      </c>
      <c r="W380" s="8">
        <f>W379</f>
        <v>35</v>
      </c>
      <c r="X380" s="24"/>
      <c r="Y380" s="8">
        <f>Y379</f>
        <v>8</v>
      </c>
      <c r="Z380" s="24"/>
      <c r="AA380" s="9"/>
    </row>
    <row r="381" spans="1:32" ht="16.5" thickTop="1" thickBot="1" x14ac:dyDescent="0.3">
      <c r="A381" s="9"/>
      <c r="B381" s="9"/>
      <c r="C381" s="9"/>
      <c r="D381" s="9"/>
      <c r="E381" s="11"/>
      <c r="F381" s="11"/>
      <c r="G381" s="14"/>
      <c r="H381" s="11"/>
      <c r="I381" s="15">
        <v>5</v>
      </c>
      <c r="J381" s="11">
        <v>75</v>
      </c>
      <c r="K381" s="12">
        <f>CEILING(H377*J381/100*0.9,2.5)</f>
        <v>52.5</v>
      </c>
      <c r="M381" s="9"/>
      <c r="N381" s="14"/>
      <c r="O381" s="11"/>
      <c r="P381" s="11"/>
      <c r="Q381" s="11"/>
      <c r="R381" s="11"/>
      <c r="S381" s="9"/>
      <c r="T381" s="9"/>
      <c r="U381" s="8">
        <f>U380</f>
        <v>17.5</v>
      </c>
      <c r="W381" s="8">
        <f>W380</f>
        <v>35</v>
      </c>
      <c r="X381" s="25"/>
      <c r="Y381" s="8">
        <f>Y380</f>
        <v>8</v>
      </c>
      <c r="Z381" s="25"/>
      <c r="AA381" s="9"/>
    </row>
    <row r="382" spans="1:32" ht="16.5" thickTop="1" thickBot="1" x14ac:dyDescent="0.3">
      <c r="A382" s="9"/>
      <c r="B382" s="9"/>
      <c r="C382" s="9"/>
      <c r="D382" s="9"/>
      <c r="E382" s="11"/>
      <c r="F382" s="11"/>
      <c r="G382" s="14"/>
      <c r="H382" s="11"/>
      <c r="I382" s="15">
        <v>5</v>
      </c>
      <c r="J382" s="11">
        <v>85</v>
      </c>
      <c r="K382" s="12">
        <f>CEILING(H377*J382/100*0.9,2.5)</f>
        <v>57.5</v>
      </c>
      <c r="M382" s="9"/>
      <c r="N382" s="14"/>
      <c r="O382" s="11"/>
      <c r="P382" s="11"/>
      <c r="Q382" s="11"/>
      <c r="R382" s="11"/>
      <c r="S382" s="9"/>
      <c r="T382" s="9"/>
      <c r="U382" s="9"/>
      <c r="V382" s="9"/>
      <c r="W382" s="9"/>
      <c r="X382" s="9"/>
      <c r="Y382" s="9"/>
      <c r="Z382" s="9"/>
      <c r="AA382" s="9"/>
      <c r="AD382">
        <f>K382*L382*0.0333+K382</f>
        <v>57.5</v>
      </c>
      <c r="AF382">
        <f>R380*S380*0.0333+R380</f>
        <v>160</v>
      </c>
    </row>
    <row r="383" spans="1:32" ht="16.5" thickTop="1" thickBot="1" x14ac:dyDescent="0.3">
      <c r="A383" s="9"/>
      <c r="B383" s="9"/>
      <c r="C383">
        <f>IF(H383&gt;3.4,0,H383)+IF(O383&gt;3.4,0,O383)</f>
        <v>2</v>
      </c>
      <c r="D383" t="s">
        <v>17</v>
      </c>
      <c r="E383" t="s">
        <v>2</v>
      </c>
      <c r="F383" s="9"/>
      <c r="G383" s="14" t="s">
        <v>14</v>
      </c>
      <c r="H383" s="11">
        <v>2</v>
      </c>
      <c r="I383" s="11"/>
      <c r="J383" s="11"/>
      <c r="K383" s="11"/>
      <c r="L383" s="9"/>
      <c r="M383" s="9"/>
      <c r="N383" s="14" t="s">
        <v>12</v>
      </c>
      <c r="O383" s="11">
        <v>4</v>
      </c>
      <c r="P383" s="11"/>
      <c r="Q383" s="11"/>
      <c r="R383" s="11"/>
      <c r="S383" s="9"/>
      <c r="T383" s="9"/>
      <c r="U383" s="9"/>
      <c r="V383" s="27" t="s">
        <v>47</v>
      </c>
      <c r="W383" s="9"/>
      <c r="X383" s="17" t="s">
        <v>27</v>
      </c>
      <c r="Y383" s="9"/>
      <c r="Z383" s="9"/>
      <c r="AA383" s="9"/>
    </row>
    <row r="384" spans="1:32" ht="31.5" thickTop="1" thickBot="1" x14ac:dyDescent="0.3">
      <c r="A384" s="9"/>
      <c r="B384" s="9"/>
      <c r="C384" s="9"/>
      <c r="D384" s="9"/>
      <c r="E384" s="11"/>
      <c r="F384" s="11"/>
      <c r="G384" s="14" t="s">
        <v>33</v>
      </c>
      <c r="H384" s="19">
        <f>H370</f>
        <v>120</v>
      </c>
      <c r="I384" s="11" t="s">
        <v>31</v>
      </c>
      <c r="J384" s="11" t="s">
        <v>30</v>
      </c>
      <c r="K384" s="11" t="s">
        <v>34</v>
      </c>
      <c r="L384" s="10" t="s">
        <v>32</v>
      </c>
      <c r="M384" s="10"/>
      <c r="N384" s="14" t="s">
        <v>33</v>
      </c>
      <c r="O384" s="20">
        <f>O370</f>
        <v>145</v>
      </c>
      <c r="P384" s="11" t="s">
        <v>31</v>
      </c>
      <c r="Q384" s="11" t="s">
        <v>30</v>
      </c>
      <c r="R384" s="11" t="s">
        <v>34</v>
      </c>
      <c r="S384" s="10" t="s">
        <v>32</v>
      </c>
      <c r="T384" s="10"/>
      <c r="U384" s="26" t="s">
        <v>34</v>
      </c>
      <c r="V384" s="26" t="s">
        <v>48</v>
      </c>
      <c r="W384" s="26" t="s">
        <v>34</v>
      </c>
      <c r="X384" s="26" t="s">
        <v>48</v>
      </c>
      <c r="Y384" s="9"/>
      <c r="Z384" s="9"/>
      <c r="AA384" s="9"/>
    </row>
    <row r="385" spans="1:31" ht="16.5" thickTop="1" thickBot="1" x14ac:dyDescent="0.3">
      <c r="A385" s="9"/>
      <c r="B385" s="9"/>
      <c r="C385" s="9"/>
      <c r="D385" s="9"/>
      <c r="E385" s="11"/>
      <c r="F385" s="11"/>
      <c r="G385" s="14"/>
      <c r="H385" s="11"/>
      <c r="I385" s="15">
        <v>3</v>
      </c>
      <c r="J385" s="11">
        <v>70</v>
      </c>
      <c r="K385" s="12">
        <f>CEILING(H384*J385/100*0.9,2.5)</f>
        <v>77.5</v>
      </c>
      <c r="M385" s="9"/>
      <c r="N385" s="14"/>
      <c r="O385" s="11"/>
      <c r="P385" s="15">
        <v>5</v>
      </c>
      <c r="Q385" s="11">
        <v>40</v>
      </c>
      <c r="R385" s="12">
        <f>CEILING(O384*Q385/100*0.9,5)</f>
        <v>55</v>
      </c>
      <c r="T385" s="9"/>
      <c r="U385" s="8">
        <f>IF(V367&gt;11.5,U367+2.5,U367)</f>
        <v>60</v>
      </c>
      <c r="W385" s="8">
        <f>IF(X367&gt;11.5,W367+2.5,W367)</f>
        <v>42.5</v>
      </c>
      <c r="X385" s="24"/>
      <c r="Y385" s="9"/>
      <c r="Z385" s="9"/>
      <c r="AA385" s="9"/>
    </row>
    <row r="386" spans="1:31" ht="16.5" thickTop="1" thickBot="1" x14ac:dyDescent="0.3">
      <c r="A386" s="9"/>
      <c r="B386" s="9"/>
      <c r="C386" s="9"/>
      <c r="D386" s="9"/>
      <c r="E386" s="11"/>
      <c r="F386" s="11"/>
      <c r="G386" s="14"/>
      <c r="H386" s="11"/>
      <c r="I386" s="15">
        <v>3</v>
      </c>
      <c r="J386" s="11">
        <v>70</v>
      </c>
      <c r="K386" s="12">
        <f>CEILING(H384*J386/100*0.9,2.5)</f>
        <v>77.5</v>
      </c>
      <c r="M386" s="9"/>
      <c r="N386" s="14"/>
      <c r="O386" s="11"/>
      <c r="P386" s="15">
        <v>5</v>
      </c>
      <c r="Q386" s="11">
        <v>40</v>
      </c>
      <c r="R386" s="12">
        <f>CEILING(O384*Q386/100*0.9,5)</f>
        <v>55</v>
      </c>
      <c r="T386" s="9"/>
      <c r="U386" s="8">
        <f>U385</f>
        <v>60</v>
      </c>
      <c r="W386" s="8">
        <f>W385</f>
        <v>42.5</v>
      </c>
      <c r="X386" s="24"/>
      <c r="Y386" s="9"/>
      <c r="Z386" s="9"/>
      <c r="AA386" s="9"/>
    </row>
    <row r="387" spans="1:31" ht="16.5" thickTop="1" thickBot="1" x14ac:dyDescent="0.3">
      <c r="A387" s="9"/>
      <c r="B387" s="9"/>
      <c r="C387" s="9"/>
      <c r="D387" s="9"/>
      <c r="E387" s="11"/>
      <c r="F387" s="11"/>
      <c r="G387" s="14"/>
      <c r="H387" s="11"/>
      <c r="I387" s="15">
        <v>3</v>
      </c>
      <c r="J387" s="11">
        <v>80</v>
      </c>
      <c r="K387" s="12">
        <f>CEILING(H384*J387/100*0.9,2.5)</f>
        <v>87.5</v>
      </c>
      <c r="M387" s="9"/>
      <c r="N387" s="14"/>
      <c r="O387" s="11"/>
      <c r="P387" s="15">
        <v>5</v>
      </c>
      <c r="Q387" s="11">
        <v>50</v>
      </c>
      <c r="R387" s="12">
        <f>CEILING(O384*Q387/100*0.9,5)</f>
        <v>70</v>
      </c>
      <c r="T387" s="9"/>
      <c r="U387" s="8">
        <f>U386</f>
        <v>60</v>
      </c>
      <c r="W387" s="8">
        <f>W386</f>
        <v>42.5</v>
      </c>
      <c r="X387" s="24"/>
      <c r="Y387" s="9"/>
      <c r="Z387" s="9"/>
      <c r="AA387" s="9"/>
    </row>
    <row r="388" spans="1:31" ht="16.5" thickTop="1" thickBot="1" x14ac:dyDescent="0.3">
      <c r="A388" s="9"/>
      <c r="B388" s="9"/>
      <c r="C388" s="9"/>
      <c r="D388" s="9"/>
      <c r="E388" s="11"/>
      <c r="F388" s="11"/>
      <c r="G388" s="14"/>
      <c r="H388" s="11"/>
      <c r="I388" s="15">
        <v>3</v>
      </c>
      <c r="J388" s="11">
        <v>80</v>
      </c>
      <c r="K388" s="12">
        <f>CEILING(H384*J388/100*0.9,2.5)</f>
        <v>87.5</v>
      </c>
      <c r="M388" s="9"/>
      <c r="N388" s="14"/>
      <c r="O388" s="11"/>
      <c r="P388" s="15">
        <v>5</v>
      </c>
      <c r="Q388" s="11">
        <v>50</v>
      </c>
      <c r="R388" s="12">
        <f>CEILING(O384*Q388/100*0.9,5)</f>
        <v>70</v>
      </c>
      <c r="T388" s="9"/>
      <c r="U388" s="8">
        <f>U387</f>
        <v>60</v>
      </c>
      <c r="W388" s="8">
        <f>W387</f>
        <v>42.5</v>
      </c>
      <c r="X388" s="25"/>
      <c r="Y388" s="9"/>
      <c r="Z388" s="9"/>
      <c r="AA388" s="9"/>
    </row>
    <row r="389" spans="1:31" ht="16.5" thickTop="1" thickBot="1" x14ac:dyDescent="0.3">
      <c r="A389" s="9"/>
      <c r="B389" s="9"/>
      <c r="C389" s="9"/>
      <c r="D389" s="9"/>
      <c r="E389" s="11"/>
      <c r="F389" s="11"/>
      <c r="G389" s="14"/>
      <c r="H389" s="11"/>
      <c r="I389" s="15">
        <v>3</v>
      </c>
      <c r="J389" s="11">
        <v>90</v>
      </c>
      <c r="K389" s="12">
        <f>CEILING(H384*J389/100*0.9,2.5)</f>
        <v>97.5</v>
      </c>
      <c r="M389" s="9"/>
      <c r="N389" s="14"/>
      <c r="O389" s="11"/>
      <c r="P389" s="15">
        <v>5</v>
      </c>
      <c r="Q389" s="11">
        <v>60</v>
      </c>
      <c r="R389" s="12">
        <f>CEILING(O384*Q389/100*0.9,5)</f>
        <v>80</v>
      </c>
      <c r="T389" s="9"/>
      <c r="U389" s="9"/>
      <c r="V389" s="9"/>
      <c r="W389" s="9"/>
      <c r="X389" s="9"/>
      <c r="Y389" s="9"/>
      <c r="Z389" s="9"/>
      <c r="AA389" s="9"/>
      <c r="AC389">
        <f>K389*L389*0.0333+K389</f>
        <v>97.5</v>
      </c>
      <c r="AE389">
        <f>R389*S389*0.0333+R389</f>
        <v>80</v>
      </c>
    </row>
    <row r="390" spans="1:31" ht="16.5" thickTop="1" thickBot="1" x14ac:dyDescent="0.3">
      <c r="A390" s="9"/>
      <c r="B390" s="1" t="s">
        <v>45</v>
      </c>
      <c r="C390">
        <f>IF(H390&gt;3.4,0,H390)+IF(O390&gt;3.4,0,O390)</f>
        <v>4</v>
      </c>
      <c r="D390" t="s">
        <v>15</v>
      </c>
      <c r="E390" t="s">
        <v>2</v>
      </c>
      <c r="F390" s="9"/>
      <c r="G390" s="14" t="s">
        <v>14</v>
      </c>
      <c r="H390" s="11">
        <v>3</v>
      </c>
      <c r="I390" s="11"/>
      <c r="J390" s="11"/>
      <c r="K390" s="11"/>
      <c r="L390" s="9"/>
      <c r="M390" s="9"/>
      <c r="N390" s="14" t="s">
        <v>12</v>
      </c>
      <c r="O390" s="11">
        <v>1</v>
      </c>
      <c r="P390" s="11"/>
      <c r="Q390" s="11"/>
      <c r="R390" s="11"/>
      <c r="S390" s="9"/>
      <c r="T390" s="9"/>
      <c r="U390" s="30"/>
      <c r="V390" s="29" t="s">
        <v>49</v>
      </c>
      <c r="W390" s="9"/>
      <c r="X390" s="31" t="s">
        <v>27</v>
      </c>
      <c r="Y390" s="9"/>
      <c r="Z390" s="9"/>
      <c r="AA390" s="9"/>
    </row>
    <row r="391" spans="1:31" ht="31.5" thickTop="1" thickBot="1" x14ac:dyDescent="0.3">
      <c r="A391" s="9"/>
      <c r="B391" s="9"/>
      <c r="C391" s="9"/>
      <c r="D391" s="9"/>
      <c r="E391" s="11"/>
      <c r="F391" s="11"/>
      <c r="G391" s="14"/>
      <c r="H391" s="20">
        <f>H384</f>
        <v>120</v>
      </c>
      <c r="I391" s="11" t="s">
        <v>31</v>
      </c>
      <c r="J391" s="11" t="s">
        <v>30</v>
      </c>
      <c r="K391" s="11" t="s">
        <v>34</v>
      </c>
      <c r="L391" s="10" t="s">
        <v>32</v>
      </c>
      <c r="M391" s="10"/>
      <c r="N391" s="14" t="s">
        <v>33</v>
      </c>
      <c r="O391" s="20">
        <f>O370+IF(S373&lt;3.5,2.5,5)</f>
        <v>147.5</v>
      </c>
      <c r="P391" s="11" t="s">
        <v>31</v>
      </c>
      <c r="Q391" s="11" t="s">
        <v>30</v>
      </c>
      <c r="R391" s="11" t="s">
        <v>34</v>
      </c>
      <c r="S391" s="10" t="s">
        <v>32</v>
      </c>
      <c r="T391" s="10"/>
      <c r="U391" s="26" t="s">
        <v>34</v>
      </c>
      <c r="V391" s="26" t="s">
        <v>48</v>
      </c>
      <c r="W391" s="26" t="s">
        <v>34</v>
      </c>
      <c r="X391" s="26" t="s">
        <v>48</v>
      </c>
      <c r="Y391" s="9"/>
      <c r="Z391" s="9"/>
      <c r="AA391" s="9"/>
    </row>
    <row r="392" spans="1:31" ht="16.5" thickTop="1" thickBot="1" x14ac:dyDescent="0.3">
      <c r="A392" s="9"/>
      <c r="B392" s="9"/>
      <c r="C392" s="9"/>
      <c r="D392" s="9"/>
      <c r="E392" s="11"/>
      <c r="F392" s="11"/>
      <c r="G392" s="14"/>
      <c r="H392" s="11"/>
      <c r="I392" s="15">
        <v>5</v>
      </c>
      <c r="J392" s="11">
        <v>75</v>
      </c>
      <c r="K392" s="12">
        <f>CEILING(H391*0.9*J392/100,2.5)</f>
        <v>82.5</v>
      </c>
      <c r="M392" s="9"/>
      <c r="N392" s="14"/>
      <c r="O392" s="11"/>
      <c r="P392" s="15">
        <v>5</v>
      </c>
      <c r="Q392" s="11">
        <v>65</v>
      </c>
      <c r="R392" s="12">
        <f>CEILING(O391*Q392/100*0.9,5)</f>
        <v>90</v>
      </c>
      <c r="T392" s="9"/>
      <c r="U392" s="8">
        <f>IF(V374&gt;11.5,U374+2.5,U374)</f>
        <v>70</v>
      </c>
      <c r="V392" s="4"/>
      <c r="W392" s="8">
        <f>IF(X388&gt;11.5,W388+2.5,W388)</f>
        <v>42.5</v>
      </c>
      <c r="X392" s="24"/>
      <c r="Y392" s="9"/>
      <c r="Z392" s="9"/>
      <c r="AA392" s="9"/>
    </row>
    <row r="393" spans="1:31" ht="16.5" thickTop="1" thickBot="1" x14ac:dyDescent="0.3">
      <c r="A393" s="9"/>
      <c r="B393" s="9"/>
      <c r="C393" s="9"/>
      <c r="D393" s="9"/>
      <c r="E393" s="11"/>
      <c r="F393" s="11"/>
      <c r="G393" s="14"/>
      <c r="H393" s="11"/>
      <c r="I393" s="15">
        <v>3</v>
      </c>
      <c r="J393" s="11">
        <v>85</v>
      </c>
      <c r="K393" s="12">
        <f>CEILING(H391*0.9*J393/100,2.5)</f>
        <v>92.5</v>
      </c>
      <c r="M393" s="9"/>
      <c r="N393" s="14"/>
      <c r="O393" s="11"/>
      <c r="P393" s="15">
        <v>5</v>
      </c>
      <c r="Q393" s="11">
        <v>65</v>
      </c>
      <c r="R393" s="12">
        <f>CEILING(O391*Q393/100*0.9,5)</f>
        <v>90</v>
      </c>
      <c r="T393" s="9"/>
      <c r="U393" s="8">
        <f>U392</f>
        <v>70</v>
      </c>
      <c r="V393" s="4"/>
      <c r="W393" s="8">
        <f>W392</f>
        <v>42.5</v>
      </c>
      <c r="X393" s="24"/>
      <c r="Y393" s="9"/>
      <c r="Z393" s="9"/>
      <c r="AA393" s="9"/>
    </row>
    <row r="394" spans="1:31" ht="16.5" thickTop="1" thickBot="1" x14ac:dyDescent="0.3">
      <c r="A394" s="9"/>
      <c r="B394" s="9"/>
      <c r="C394" s="9"/>
      <c r="D394" s="9"/>
      <c r="E394" s="11"/>
      <c r="F394" s="11"/>
      <c r="G394" s="14"/>
      <c r="H394" s="11" t="s">
        <v>35</v>
      </c>
      <c r="I394" s="15">
        <v>1</v>
      </c>
      <c r="J394" s="11">
        <v>95</v>
      </c>
      <c r="K394" s="12">
        <f>CEILING(H391*0.9*J394/100,2.5)</f>
        <v>105</v>
      </c>
      <c r="M394" s="9"/>
      <c r="N394" s="14"/>
      <c r="O394" s="11"/>
      <c r="P394" s="15">
        <v>5</v>
      </c>
      <c r="Q394" s="11">
        <v>75</v>
      </c>
      <c r="R394" s="12">
        <f>CEILING(O391*Q394/100*0.9,5)</f>
        <v>100</v>
      </c>
      <c r="T394" s="9"/>
      <c r="U394" s="8">
        <f>U393</f>
        <v>70</v>
      </c>
      <c r="V394" s="4"/>
      <c r="W394" s="8">
        <f>W393</f>
        <v>42.5</v>
      </c>
      <c r="X394" s="24"/>
      <c r="Y394" s="9"/>
      <c r="Z394" s="9"/>
      <c r="AA394" s="9"/>
      <c r="AC394">
        <f>K394*L394*0.0333+K394</f>
        <v>105</v>
      </c>
      <c r="AE394">
        <f>R394*S394*0.0333+R394</f>
        <v>100</v>
      </c>
    </row>
    <row r="395" spans="1:31" ht="16.5" thickTop="1" thickBot="1" x14ac:dyDescent="0.3">
      <c r="A395" s="9"/>
      <c r="B395" s="9"/>
      <c r="C395" s="9"/>
      <c r="D395" s="9"/>
      <c r="E395" s="11"/>
      <c r="F395" s="11"/>
      <c r="G395" s="14"/>
      <c r="H395" s="11"/>
      <c r="I395" s="11"/>
      <c r="J395" s="11"/>
      <c r="K395" s="11"/>
      <c r="L395" s="9"/>
      <c r="M395" s="9"/>
      <c r="N395" s="14"/>
      <c r="O395" s="11"/>
      <c r="P395" s="15">
        <v>5</v>
      </c>
      <c r="Q395" s="11">
        <v>75</v>
      </c>
      <c r="R395" s="12">
        <f>CEILING(O391*Q395/100*0.9,5)</f>
        <v>100</v>
      </c>
      <c r="T395" s="9"/>
      <c r="U395" s="8">
        <f>U394</f>
        <v>70</v>
      </c>
      <c r="V395" s="4"/>
      <c r="W395" s="8">
        <f>W394</f>
        <v>42.5</v>
      </c>
      <c r="X395" s="25"/>
      <c r="Y395" s="9"/>
      <c r="Z395" s="9"/>
      <c r="AA395" s="9"/>
    </row>
    <row r="396" spans="1:31" ht="16.5" thickTop="1" thickBot="1" x14ac:dyDescent="0.3">
      <c r="A396" s="9"/>
      <c r="B396" s="9"/>
      <c r="C396" s="9"/>
      <c r="D396" s="9"/>
      <c r="E396" s="11"/>
      <c r="F396" s="11"/>
      <c r="G396" s="14"/>
      <c r="H396" s="11"/>
      <c r="I396" s="11"/>
      <c r="J396" s="11"/>
      <c r="K396" s="11"/>
      <c r="L396" s="9"/>
      <c r="M396" s="9"/>
      <c r="N396" s="14"/>
      <c r="O396" s="11"/>
      <c r="P396" s="16">
        <v>5</v>
      </c>
      <c r="Q396" s="11">
        <v>85</v>
      </c>
      <c r="R396" s="12">
        <f>CEILING(O391*Q396/100*0.9,5)</f>
        <v>115</v>
      </c>
      <c r="T396" s="9"/>
      <c r="U396" s="9"/>
      <c r="V396" s="9"/>
      <c r="W396" s="9"/>
      <c r="X396" s="9"/>
      <c r="Y396" s="9"/>
      <c r="Z396" s="9"/>
      <c r="AA396" s="9"/>
    </row>
    <row r="397" spans="1:31" ht="16.5" thickTop="1" thickBot="1" x14ac:dyDescent="0.3">
      <c r="A397" s="9"/>
      <c r="B397" s="9"/>
      <c r="C397">
        <f>IF(H397&gt;3.4,0,H397)+IF(O397&gt;3.4,0,O397)</f>
        <v>2</v>
      </c>
      <c r="D397" t="s">
        <v>16</v>
      </c>
      <c r="E397" t="s">
        <v>3</v>
      </c>
      <c r="F397" s="9"/>
      <c r="G397" s="14" t="s">
        <v>4</v>
      </c>
      <c r="H397" s="11">
        <v>2</v>
      </c>
      <c r="I397" s="11"/>
      <c r="J397" s="11"/>
      <c r="K397" s="11"/>
      <c r="L397" s="9"/>
      <c r="M397" s="9"/>
      <c r="N397" s="14" t="s">
        <v>13</v>
      </c>
      <c r="O397" s="11">
        <v>4</v>
      </c>
      <c r="P397" s="11"/>
      <c r="Q397" s="11"/>
      <c r="R397" s="11"/>
      <c r="S397" s="9"/>
      <c r="T397" s="9"/>
      <c r="U397" s="9"/>
      <c r="V397" s="28" t="s">
        <v>28</v>
      </c>
      <c r="W397" s="9"/>
      <c r="X397" s="27" t="s">
        <v>25</v>
      </c>
      <c r="Y397" s="9"/>
      <c r="Z397" s="27" t="s">
        <v>26</v>
      </c>
      <c r="AA397" s="9"/>
    </row>
    <row r="398" spans="1:31" ht="31.5" thickTop="1" thickBot="1" x14ac:dyDescent="0.3">
      <c r="A398" s="9"/>
      <c r="B398" s="9"/>
      <c r="C398" s="9"/>
      <c r="D398" s="9"/>
      <c r="E398" s="11"/>
      <c r="F398" s="11"/>
      <c r="G398" s="14" t="s">
        <v>33</v>
      </c>
      <c r="H398" s="20">
        <f>H377</f>
        <v>75</v>
      </c>
      <c r="I398" s="11" t="s">
        <v>31</v>
      </c>
      <c r="J398" s="11" t="s">
        <v>30</v>
      </c>
      <c r="K398" s="11" t="s">
        <v>34</v>
      </c>
      <c r="L398" s="10" t="s">
        <v>32</v>
      </c>
      <c r="M398" s="10"/>
      <c r="N398" s="14" t="s">
        <v>33</v>
      </c>
      <c r="O398" s="20">
        <f>O377</f>
        <v>185</v>
      </c>
      <c r="P398" s="11" t="s">
        <v>31</v>
      </c>
      <c r="Q398" s="11" t="s">
        <v>30</v>
      </c>
      <c r="R398" s="11" t="s">
        <v>34</v>
      </c>
      <c r="S398" s="10" t="s">
        <v>32</v>
      </c>
      <c r="T398" s="10"/>
      <c r="U398" s="26" t="s">
        <v>34</v>
      </c>
      <c r="V398" s="26" t="s">
        <v>48</v>
      </c>
      <c r="W398" s="26" t="s">
        <v>34</v>
      </c>
      <c r="X398" s="26" t="s">
        <v>48</v>
      </c>
      <c r="Y398" s="26" t="s">
        <v>34</v>
      </c>
      <c r="Z398" s="26" t="s">
        <v>48</v>
      </c>
      <c r="AA398" s="9"/>
    </row>
    <row r="399" spans="1:31" ht="16.5" thickTop="1" thickBot="1" x14ac:dyDescent="0.3">
      <c r="A399" s="9"/>
      <c r="B399" s="9"/>
      <c r="C399" s="9"/>
      <c r="D399" s="9"/>
      <c r="E399" s="11"/>
      <c r="F399" s="11"/>
      <c r="G399" s="14"/>
      <c r="H399" s="11"/>
      <c r="I399" s="15">
        <v>3</v>
      </c>
      <c r="J399" s="11">
        <v>70</v>
      </c>
      <c r="K399" s="12">
        <f>CEILING(H398*J399/100*0.9,2.5)</f>
        <v>47.5</v>
      </c>
      <c r="M399" s="9"/>
      <c r="N399" s="14"/>
      <c r="O399" s="11"/>
      <c r="P399" s="15">
        <v>5</v>
      </c>
      <c r="Q399" s="11">
        <v>40</v>
      </c>
      <c r="R399" s="12">
        <f>CEILING(O398*Q399/100*0.9,5)</f>
        <v>70</v>
      </c>
      <c r="T399" s="9"/>
      <c r="U399" s="8">
        <f>IF(V381&gt;11.5,U381+2.5,U381)</f>
        <v>17.5</v>
      </c>
      <c r="V399" s="4"/>
      <c r="W399" s="8">
        <f>IF(X381&gt;11.5,W381+2.5,W381)</f>
        <v>35</v>
      </c>
      <c r="X399" s="24"/>
      <c r="Y399" s="8">
        <f>IF(Z381&gt;11.5,Y381+2,Y381)</f>
        <v>8</v>
      </c>
      <c r="Z399" s="24"/>
      <c r="AA399" s="9"/>
    </row>
    <row r="400" spans="1:31" ht="16.5" thickTop="1" thickBot="1" x14ac:dyDescent="0.3">
      <c r="A400" s="9"/>
      <c r="B400" s="9"/>
      <c r="C400" s="9"/>
      <c r="D400" s="9"/>
      <c r="E400" s="11"/>
      <c r="F400" s="11"/>
      <c r="G400" s="14"/>
      <c r="H400" s="11"/>
      <c r="I400" s="15">
        <v>3</v>
      </c>
      <c r="J400" s="11">
        <v>70</v>
      </c>
      <c r="K400" s="12">
        <f>CEILING(H398*J400/100*0.9,2.5)</f>
        <v>47.5</v>
      </c>
      <c r="M400" s="9"/>
      <c r="N400" s="14"/>
      <c r="O400" s="11"/>
      <c r="P400" s="15">
        <v>5</v>
      </c>
      <c r="Q400" s="11">
        <v>40</v>
      </c>
      <c r="R400" s="12">
        <f>CEILING(O398*Q400/100*0.9,5)</f>
        <v>70</v>
      </c>
      <c r="T400" s="9"/>
      <c r="U400" s="8">
        <f>U399</f>
        <v>17.5</v>
      </c>
      <c r="V400" s="3"/>
      <c r="W400" s="8">
        <f>W399</f>
        <v>35</v>
      </c>
      <c r="X400" s="24"/>
      <c r="Y400" s="8">
        <f>Y399</f>
        <v>8</v>
      </c>
      <c r="Z400" s="24"/>
      <c r="AA400" s="9"/>
    </row>
    <row r="401" spans="1:32" ht="16.5" thickTop="1" thickBot="1" x14ac:dyDescent="0.3">
      <c r="A401" s="9"/>
      <c r="B401" s="9"/>
      <c r="C401" s="9"/>
      <c r="D401" s="9"/>
      <c r="E401" s="11"/>
      <c r="F401" s="11"/>
      <c r="G401" s="14"/>
      <c r="H401" s="11"/>
      <c r="I401" s="15">
        <v>3</v>
      </c>
      <c r="J401" s="11">
        <v>80</v>
      </c>
      <c r="K401" s="12">
        <f>CEILING(H398*J401/100*0.9,2.5)</f>
        <v>55</v>
      </c>
      <c r="M401" s="9"/>
      <c r="N401" s="14"/>
      <c r="O401" s="11"/>
      <c r="P401" s="15">
        <v>5</v>
      </c>
      <c r="Q401" s="11">
        <v>50</v>
      </c>
      <c r="R401" s="12">
        <f>CEILING(O398*Q401/100*0.9,5)</f>
        <v>85</v>
      </c>
      <c r="T401" s="9"/>
      <c r="U401" s="8">
        <f>U400</f>
        <v>17.5</v>
      </c>
      <c r="W401" s="8">
        <f>W400</f>
        <v>35</v>
      </c>
      <c r="X401" s="24"/>
      <c r="Y401" s="8">
        <f>Y400</f>
        <v>8</v>
      </c>
      <c r="Z401" s="24"/>
      <c r="AA401" s="9"/>
    </row>
    <row r="402" spans="1:32" ht="16.5" thickTop="1" thickBot="1" x14ac:dyDescent="0.3">
      <c r="A402" s="9"/>
      <c r="B402" s="9"/>
      <c r="C402" s="9"/>
      <c r="D402" s="9"/>
      <c r="E402" s="11"/>
      <c r="F402" s="11"/>
      <c r="G402" s="14"/>
      <c r="H402" s="11"/>
      <c r="I402" s="15">
        <v>3</v>
      </c>
      <c r="J402" s="11">
        <v>80</v>
      </c>
      <c r="K402" s="12">
        <f>CEILING(H398*J402/100*0.9,2.5)</f>
        <v>55</v>
      </c>
      <c r="M402" s="9"/>
      <c r="N402" s="14"/>
      <c r="O402" s="11"/>
      <c r="P402" s="15">
        <v>5</v>
      </c>
      <c r="Q402" s="11">
        <v>50</v>
      </c>
      <c r="R402" s="12">
        <f>CEILING(O398*Q402/100*0.9,5)</f>
        <v>85</v>
      </c>
      <c r="T402" s="9"/>
      <c r="U402" s="8">
        <f>U401</f>
        <v>17.5</v>
      </c>
      <c r="W402" s="8">
        <f>W401</f>
        <v>35</v>
      </c>
      <c r="X402" s="25"/>
      <c r="Y402" s="8">
        <f>Y401</f>
        <v>8</v>
      </c>
      <c r="Z402" s="25"/>
      <c r="AA402" s="9"/>
    </row>
    <row r="403" spans="1:32" ht="16.5" thickTop="1" thickBot="1" x14ac:dyDescent="0.3">
      <c r="A403" s="9"/>
      <c r="B403" s="9"/>
      <c r="C403" s="9"/>
      <c r="D403" s="9"/>
      <c r="E403" s="11"/>
      <c r="F403" s="11"/>
      <c r="G403" s="14"/>
      <c r="H403" s="11"/>
      <c r="I403" s="15">
        <v>3</v>
      </c>
      <c r="J403" s="11">
        <v>90</v>
      </c>
      <c r="K403" s="12">
        <f>CEILING(H398*J403/100*0.9,2.5)</f>
        <v>62.5</v>
      </c>
      <c r="M403" s="9"/>
      <c r="N403" s="14"/>
      <c r="O403" s="11"/>
      <c r="P403" s="15">
        <v>5</v>
      </c>
      <c r="Q403" s="11">
        <v>60</v>
      </c>
      <c r="R403" s="12">
        <f>CEILING(O398*Q403/100*0.9,5)</f>
        <v>100</v>
      </c>
      <c r="T403" s="9"/>
      <c r="U403" s="9"/>
      <c r="V403" s="9"/>
      <c r="W403" s="9"/>
      <c r="X403" s="9"/>
      <c r="Y403" s="9"/>
      <c r="Z403" s="9"/>
      <c r="AA403" s="9"/>
      <c r="AD403">
        <f>K403*L403*0.0333+K403</f>
        <v>62.5</v>
      </c>
      <c r="AF403">
        <f>R403*S403*0.0333+R403</f>
        <v>100</v>
      </c>
    </row>
    <row r="404" spans="1:32" ht="16.5" thickTop="1" thickBot="1" x14ac:dyDescent="0.3">
      <c r="A404" s="9"/>
      <c r="B404" s="9"/>
      <c r="C404">
        <f>IF(H404&gt;3.4,0,H404)+IF(O404&gt;3.4,0,O404)</f>
        <v>2</v>
      </c>
      <c r="D404" t="s">
        <v>17</v>
      </c>
      <c r="E404" t="s">
        <v>2</v>
      </c>
      <c r="F404" s="9"/>
      <c r="G404" s="14" t="s">
        <v>14</v>
      </c>
      <c r="H404" s="11">
        <v>4</v>
      </c>
      <c r="I404" s="11"/>
      <c r="J404" s="11"/>
      <c r="K404" s="11"/>
      <c r="L404" s="9"/>
      <c r="M404" s="9"/>
      <c r="N404" s="14" t="s">
        <v>12</v>
      </c>
      <c r="O404" s="11">
        <v>2</v>
      </c>
      <c r="P404" s="11"/>
      <c r="Q404" s="11"/>
      <c r="R404" s="11"/>
      <c r="S404" s="9"/>
      <c r="T404" s="9"/>
      <c r="U404" s="9"/>
      <c r="V404" s="27" t="s">
        <v>47</v>
      </c>
      <c r="W404" s="9"/>
      <c r="X404" s="17" t="s">
        <v>27</v>
      </c>
      <c r="Y404" s="9"/>
      <c r="Z404" s="9"/>
      <c r="AA404" s="9"/>
    </row>
    <row r="405" spans="1:32" ht="31.5" thickTop="1" thickBot="1" x14ac:dyDescent="0.3">
      <c r="A405" s="9"/>
      <c r="B405" s="9"/>
      <c r="C405" s="9"/>
      <c r="D405" s="9"/>
      <c r="E405" s="11"/>
      <c r="F405" s="11"/>
      <c r="G405" s="14" t="s">
        <v>33</v>
      </c>
      <c r="H405" s="20">
        <f>H391</f>
        <v>120</v>
      </c>
      <c r="I405" s="11" t="s">
        <v>31</v>
      </c>
      <c r="J405" s="11" t="s">
        <v>30</v>
      </c>
      <c r="K405" s="11" t="s">
        <v>34</v>
      </c>
      <c r="L405" s="10" t="s">
        <v>32</v>
      </c>
      <c r="M405" s="10"/>
      <c r="N405" s="14" t="s">
        <v>33</v>
      </c>
      <c r="O405" s="20">
        <f>O391</f>
        <v>147.5</v>
      </c>
      <c r="P405" s="11" t="s">
        <v>31</v>
      </c>
      <c r="Q405" s="11" t="s">
        <v>30</v>
      </c>
      <c r="R405" s="11" t="s">
        <v>34</v>
      </c>
      <c r="S405" s="10" t="s">
        <v>32</v>
      </c>
      <c r="T405" s="10"/>
      <c r="U405" s="26" t="s">
        <v>34</v>
      </c>
      <c r="V405" s="26" t="s">
        <v>48</v>
      </c>
      <c r="W405" s="26" t="s">
        <v>34</v>
      </c>
      <c r="X405" s="26" t="s">
        <v>48</v>
      </c>
      <c r="Y405" s="9"/>
      <c r="Z405" s="9"/>
      <c r="AA405" s="9"/>
    </row>
    <row r="406" spans="1:32" ht="16.5" thickTop="1" thickBot="1" x14ac:dyDescent="0.3">
      <c r="A406" s="9"/>
      <c r="B406" s="9"/>
      <c r="C406" s="9"/>
      <c r="D406" s="9"/>
      <c r="E406" s="11"/>
      <c r="F406" s="11"/>
      <c r="G406" s="14"/>
      <c r="H406" s="11"/>
      <c r="I406" s="15">
        <v>5</v>
      </c>
      <c r="J406" s="11">
        <v>40</v>
      </c>
      <c r="K406" s="12">
        <f>CEILING(H405*J406/100*0.9,2.5)</f>
        <v>45</v>
      </c>
      <c r="M406" s="9"/>
      <c r="N406" s="14"/>
      <c r="O406" s="11"/>
      <c r="P406" s="15">
        <v>3</v>
      </c>
      <c r="Q406" s="11">
        <v>70</v>
      </c>
      <c r="R406" s="12">
        <f>CEILING(O405*Q406/100*0.9,5)</f>
        <v>95</v>
      </c>
      <c r="T406" s="9"/>
      <c r="U406" s="8">
        <f>IF(V388&gt;11.5,U388+2.5,U388)</f>
        <v>60</v>
      </c>
      <c r="W406" s="8">
        <f>IF(X388&gt;11.5,W388+2.5,W388)</f>
        <v>42.5</v>
      </c>
      <c r="X406" s="24"/>
      <c r="Y406" s="9"/>
      <c r="Z406" s="9"/>
      <c r="AA406" s="9"/>
    </row>
    <row r="407" spans="1:32" ht="16.5" thickTop="1" thickBot="1" x14ac:dyDescent="0.3">
      <c r="A407" s="9"/>
      <c r="B407" s="9"/>
      <c r="C407" s="9"/>
      <c r="D407" s="9"/>
      <c r="E407" s="11"/>
      <c r="F407" s="11"/>
      <c r="G407" s="14"/>
      <c r="H407" s="11"/>
      <c r="I407" s="15">
        <v>5</v>
      </c>
      <c r="J407" s="11">
        <v>40</v>
      </c>
      <c r="K407" s="12">
        <f>CEILING(H405*J407/100*0.9,2.5)</f>
        <v>45</v>
      </c>
      <c r="M407" s="9"/>
      <c r="N407" s="14"/>
      <c r="O407" s="11"/>
      <c r="P407" s="15">
        <v>3</v>
      </c>
      <c r="Q407" s="11">
        <v>70</v>
      </c>
      <c r="R407" s="12">
        <f>CEILING(O405*Q407/100*0.9,5)</f>
        <v>95</v>
      </c>
      <c r="T407" s="9"/>
      <c r="U407" s="8">
        <f>U406</f>
        <v>60</v>
      </c>
      <c r="W407" s="8">
        <f>W406</f>
        <v>42.5</v>
      </c>
      <c r="X407" s="24"/>
      <c r="Y407" s="9"/>
      <c r="Z407" s="9"/>
      <c r="AA407" s="9"/>
    </row>
    <row r="408" spans="1:32" ht="16.5" thickTop="1" thickBot="1" x14ac:dyDescent="0.3">
      <c r="A408" s="9"/>
      <c r="B408" s="9"/>
      <c r="C408" s="9"/>
      <c r="D408" s="9"/>
      <c r="E408" s="11"/>
      <c r="F408" s="11"/>
      <c r="G408" s="14"/>
      <c r="H408" s="11"/>
      <c r="I408" s="15">
        <v>5</v>
      </c>
      <c r="J408" s="11">
        <v>50</v>
      </c>
      <c r="K408" s="12">
        <f>CEILING(H405*J408/100*0.9,2.5)</f>
        <v>55</v>
      </c>
      <c r="M408" s="9"/>
      <c r="N408" s="14"/>
      <c r="O408" s="11"/>
      <c r="P408" s="15">
        <v>3</v>
      </c>
      <c r="Q408" s="11">
        <v>80</v>
      </c>
      <c r="R408" s="12">
        <f>CEILING(O405*Q408/100*0.9,5)</f>
        <v>110</v>
      </c>
      <c r="T408" s="9"/>
      <c r="U408" s="8">
        <f>U407</f>
        <v>60</v>
      </c>
      <c r="W408" s="8">
        <f>W407</f>
        <v>42.5</v>
      </c>
      <c r="X408" s="24"/>
      <c r="Y408" s="9"/>
      <c r="Z408" s="9"/>
      <c r="AA408" s="9"/>
    </row>
    <row r="409" spans="1:32" ht="16.5" thickTop="1" thickBot="1" x14ac:dyDescent="0.3">
      <c r="A409" s="9"/>
      <c r="B409" s="9"/>
      <c r="C409" s="9"/>
      <c r="D409" s="9"/>
      <c r="E409" s="11"/>
      <c r="F409" s="11"/>
      <c r="G409" s="14"/>
      <c r="H409" s="11"/>
      <c r="I409" s="15">
        <v>5</v>
      </c>
      <c r="J409" s="11">
        <v>50</v>
      </c>
      <c r="K409" s="12">
        <f>CEILING(H405*J409/100*0.9,2.5)</f>
        <v>55</v>
      </c>
      <c r="M409" s="9"/>
      <c r="N409" s="14"/>
      <c r="O409" s="11"/>
      <c r="P409" s="15">
        <v>3</v>
      </c>
      <c r="Q409" s="11">
        <v>80</v>
      </c>
      <c r="R409" s="12">
        <f>CEILING(O405*Q409/100*0.9,5)</f>
        <v>110</v>
      </c>
      <c r="T409" s="9"/>
      <c r="U409" s="8">
        <f>U408</f>
        <v>60</v>
      </c>
      <c r="W409" s="8">
        <f>W408</f>
        <v>42.5</v>
      </c>
      <c r="X409" s="25"/>
      <c r="Y409" s="9"/>
      <c r="Z409" s="9"/>
      <c r="AA409" s="9"/>
    </row>
    <row r="410" spans="1:32" ht="16.5" thickTop="1" thickBot="1" x14ac:dyDescent="0.3">
      <c r="A410" s="9"/>
      <c r="B410" s="9"/>
      <c r="C410" s="9"/>
      <c r="D410" s="9"/>
      <c r="E410" s="11"/>
      <c r="F410" s="11"/>
      <c r="G410" s="14"/>
      <c r="H410" s="11"/>
      <c r="I410" s="16">
        <v>5</v>
      </c>
      <c r="J410" s="11">
        <v>60</v>
      </c>
      <c r="K410" s="12">
        <f>CEILING(H405*J410/100*0.9,2.5)</f>
        <v>65</v>
      </c>
      <c r="M410" s="9"/>
      <c r="N410" s="14"/>
      <c r="O410" s="11"/>
      <c r="P410" s="16">
        <v>3</v>
      </c>
      <c r="Q410" s="11">
        <v>90</v>
      </c>
      <c r="R410" s="12">
        <f>CEILING(O405*Q410/100*0.9,5)</f>
        <v>120</v>
      </c>
      <c r="T410" s="9"/>
      <c r="U410" s="9"/>
      <c r="V410" s="9"/>
      <c r="W410" s="9"/>
      <c r="X410" s="9"/>
      <c r="Y410" s="9"/>
      <c r="Z410" s="9"/>
      <c r="AA410" s="9"/>
      <c r="AC410">
        <f>K410*L410*0.0333+K410</f>
        <v>65</v>
      </c>
      <c r="AE410">
        <f>R410*S410*0.0333+R410</f>
        <v>120</v>
      </c>
    </row>
    <row r="411" spans="1:32" ht="16.5" thickTop="1" thickBot="1" x14ac:dyDescent="0.3">
      <c r="A411" s="9"/>
      <c r="B411" s="1" t="s">
        <v>46</v>
      </c>
      <c r="C411">
        <f>IF(H411&gt;3.4,0,H411)+IF(O411&gt;3.4,0,O411)</f>
        <v>4</v>
      </c>
      <c r="D411" t="s">
        <v>15</v>
      </c>
      <c r="E411" t="s">
        <v>2</v>
      </c>
      <c r="F411" s="9"/>
      <c r="G411" s="14" t="s">
        <v>14</v>
      </c>
      <c r="H411" s="11">
        <v>1</v>
      </c>
      <c r="I411" s="11"/>
      <c r="J411" s="11"/>
      <c r="K411" s="11"/>
      <c r="L411" s="9"/>
      <c r="M411" s="9"/>
      <c r="N411" s="14" t="s">
        <v>12</v>
      </c>
      <c r="O411" s="11">
        <v>3</v>
      </c>
      <c r="P411" s="11"/>
      <c r="Q411" s="11"/>
      <c r="R411" s="11"/>
      <c r="S411" s="9"/>
      <c r="T411" s="9"/>
      <c r="U411" s="30"/>
      <c r="V411" s="29" t="s">
        <v>49</v>
      </c>
      <c r="W411" s="9"/>
      <c r="X411" s="31" t="s">
        <v>27</v>
      </c>
      <c r="Y411" s="9"/>
      <c r="Z411" s="9"/>
      <c r="AA411" s="9"/>
    </row>
    <row r="412" spans="1:32" ht="31.5" thickTop="1" thickBot="1" x14ac:dyDescent="0.3">
      <c r="A412" s="9"/>
      <c r="B412" s="9"/>
      <c r="C412" s="9"/>
      <c r="D412" s="9"/>
      <c r="E412" s="11"/>
      <c r="F412" s="11"/>
      <c r="G412" s="14" t="s">
        <v>33</v>
      </c>
      <c r="H412" s="20">
        <f>H391+IF(L394&lt;3.5,2.5,5)</f>
        <v>122.5</v>
      </c>
      <c r="I412" s="11" t="s">
        <v>31</v>
      </c>
      <c r="J412" s="11" t="s">
        <v>30</v>
      </c>
      <c r="K412" s="11" t="s">
        <v>34</v>
      </c>
      <c r="L412" s="10" t="s">
        <v>32</v>
      </c>
      <c r="M412" s="10"/>
      <c r="N412" s="14"/>
      <c r="O412" s="20">
        <f>O405</f>
        <v>147.5</v>
      </c>
      <c r="P412" s="11" t="s">
        <v>31</v>
      </c>
      <c r="Q412" s="11" t="s">
        <v>30</v>
      </c>
      <c r="R412" s="11" t="s">
        <v>34</v>
      </c>
      <c r="S412" s="10" t="s">
        <v>32</v>
      </c>
      <c r="T412" s="10"/>
      <c r="U412" s="26" t="s">
        <v>34</v>
      </c>
      <c r="V412" s="26" t="s">
        <v>48</v>
      </c>
      <c r="W412" s="26" t="s">
        <v>34</v>
      </c>
      <c r="X412" s="26" t="s">
        <v>48</v>
      </c>
      <c r="Y412" s="9"/>
      <c r="Z412" s="9"/>
      <c r="AA412" s="9"/>
    </row>
    <row r="413" spans="1:32" ht="16.5" thickTop="1" thickBot="1" x14ac:dyDescent="0.3">
      <c r="A413" s="9"/>
      <c r="B413" s="9"/>
      <c r="C413" s="9"/>
      <c r="D413" s="9"/>
      <c r="E413" s="11"/>
      <c r="F413" s="11"/>
      <c r="G413" s="14"/>
      <c r="H413" s="11"/>
      <c r="I413" s="15">
        <v>5</v>
      </c>
      <c r="J413" s="11">
        <v>65</v>
      </c>
      <c r="K413" s="12">
        <f>CEILING(H412*J413/100*0.9,2.5)</f>
        <v>72.5</v>
      </c>
      <c r="M413" s="9"/>
      <c r="N413" s="14"/>
      <c r="O413" s="11"/>
      <c r="P413" s="15">
        <v>5</v>
      </c>
      <c r="Q413" s="11">
        <v>75</v>
      </c>
      <c r="R413" s="12">
        <f>CEILING(O412*0.9*Q413/100,5)</f>
        <v>100</v>
      </c>
      <c r="T413" s="9"/>
      <c r="U413" s="8">
        <f>IF(V395&gt;11.5,U395+2.5,U395)</f>
        <v>70</v>
      </c>
      <c r="V413" s="4"/>
      <c r="W413" s="8">
        <f>IF(X409&gt;11.5,W409+2.5,W409)</f>
        <v>42.5</v>
      </c>
      <c r="X413" s="24"/>
      <c r="Y413" s="9"/>
      <c r="Z413" s="9"/>
      <c r="AA413" s="9"/>
    </row>
    <row r="414" spans="1:32" ht="16.5" thickTop="1" thickBot="1" x14ac:dyDescent="0.3">
      <c r="A414" s="9"/>
      <c r="B414" s="9"/>
      <c r="C414" s="9"/>
      <c r="D414" s="9"/>
      <c r="E414" s="11"/>
      <c r="F414" s="11"/>
      <c r="G414" s="14"/>
      <c r="H414" s="11"/>
      <c r="I414" s="15">
        <v>5</v>
      </c>
      <c r="J414" s="11">
        <v>65</v>
      </c>
      <c r="K414" s="12">
        <f>CEILING(H412*J414/100*0.9,2.5)</f>
        <v>72.5</v>
      </c>
      <c r="M414" s="9"/>
      <c r="N414" s="14"/>
      <c r="O414" s="11"/>
      <c r="P414" s="15">
        <v>3</v>
      </c>
      <c r="Q414" s="11">
        <v>85</v>
      </c>
      <c r="R414" s="12">
        <f>CEILING(O412*0.9*Q414/100,5)</f>
        <v>115</v>
      </c>
      <c r="T414" s="9"/>
      <c r="U414" s="8">
        <f>U413</f>
        <v>70</v>
      </c>
      <c r="V414" s="4"/>
      <c r="W414" s="8">
        <f>W413</f>
        <v>42.5</v>
      </c>
      <c r="X414" s="24"/>
      <c r="Y414" s="9"/>
      <c r="Z414" s="9"/>
      <c r="AA414" s="9"/>
    </row>
    <row r="415" spans="1:32" ht="16.5" thickTop="1" thickBot="1" x14ac:dyDescent="0.3">
      <c r="A415" s="9"/>
      <c r="B415" s="9"/>
      <c r="C415" s="9"/>
      <c r="D415" s="9"/>
      <c r="E415" s="11"/>
      <c r="F415" s="11"/>
      <c r="G415" s="14"/>
      <c r="H415" s="11"/>
      <c r="I415" s="15">
        <v>5</v>
      </c>
      <c r="J415" s="11">
        <v>75</v>
      </c>
      <c r="K415" s="12">
        <f>CEILING(H412*J415/100*0.9,2.5)</f>
        <v>85</v>
      </c>
      <c r="M415" s="9"/>
      <c r="N415" s="14"/>
      <c r="O415" s="11" t="s">
        <v>35</v>
      </c>
      <c r="P415" s="15">
        <v>1</v>
      </c>
      <c r="Q415" s="11">
        <v>95</v>
      </c>
      <c r="R415" s="12">
        <f>CEILING(O412*0.9*Q415/100,5)</f>
        <v>130</v>
      </c>
      <c r="T415" s="9"/>
      <c r="U415" s="8">
        <f>U414</f>
        <v>70</v>
      </c>
      <c r="V415" s="4"/>
      <c r="W415" s="8">
        <f>W414</f>
        <v>42.5</v>
      </c>
      <c r="X415" s="24"/>
      <c r="Y415" s="9"/>
      <c r="Z415" s="9"/>
      <c r="AA415" s="9"/>
    </row>
    <row r="416" spans="1:32" ht="16.5" thickTop="1" thickBot="1" x14ac:dyDescent="0.3">
      <c r="A416" s="9"/>
      <c r="B416" s="9"/>
      <c r="C416" s="9"/>
      <c r="D416" s="9"/>
      <c r="E416" s="11"/>
      <c r="F416" s="11"/>
      <c r="G416" s="14"/>
      <c r="H416" s="11"/>
      <c r="I416" s="15">
        <v>5</v>
      </c>
      <c r="J416" s="11">
        <v>75</v>
      </c>
      <c r="K416" s="12">
        <f>CEILING(H412*J416/100*0.9,2.5)</f>
        <v>85</v>
      </c>
      <c r="M416" s="9"/>
      <c r="N416" s="14"/>
      <c r="O416" s="11"/>
      <c r="P416" s="11"/>
      <c r="Q416" s="11"/>
      <c r="R416" s="11"/>
      <c r="S416" s="9"/>
      <c r="T416" s="9"/>
      <c r="U416" s="8">
        <f>U415</f>
        <v>70</v>
      </c>
      <c r="V416" s="4"/>
      <c r="W416" s="8">
        <f>W415</f>
        <v>42.5</v>
      </c>
      <c r="X416" s="25"/>
      <c r="Y416" s="9"/>
      <c r="Z416" s="9"/>
      <c r="AA416" s="9"/>
    </row>
    <row r="417" spans="1:32" ht="16.5" thickTop="1" thickBot="1" x14ac:dyDescent="0.3">
      <c r="A417" s="9"/>
      <c r="B417" s="9"/>
      <c r="C417" s="9"/>
      <c r="D417" s="9"/>
      <c r="E417" s="11"/>
      <c r="F417" s="11"/>
      <c r="G417" s="14"/>
      <c r="H417" s="11"/>
      <c r="I417" s="15">
        <v>5</v>
      </c>
      <c r="J417" s="11">
        <v>85</v>
      </c>
      <c r="K417" s="12">
        <f>CEILING(H412*J417/100*0.9,2.5)</f>
        <v>95</v>
      </c>
      <c r="M417" s="9"/>
      <c r="N417" s="14"/>
      <c r="O417" s="11"/>
      <c r="P417" s="11"/>
      <c r="Q417" s="11"/>
      <c r="R417" s="11"/>
      <c r="S417" s="9"/>
      <c r="T417" s="9"/>
      <c r="U417" s="9"/>
      <c r="V417" s="9"/>
      <c r="W417" s="9"/>
      <c r="X417" s="9"/>
      <c r="Y417" s="9"/>
      <c r="Z417" s="9"/>
      <c r="AA417" s="9"/>
      <c r="AC417">
        <f>K417*L417*0.0333+K417</f>
        <v>95</v>
      </c>
      <c r="AE417">
        <f>R415*S415*0.0333+R415</f>
        <v>130</v>
      </c>
    </row>
    <row r="418" spans="1:32" ht="16.5" thickTop="1" thickBot="1" x14ac:dyDescent="0.3">
      <c r="A418" s="9"/>
      <c r="B418" s="9"/>
      <c r="C418">
        <f>IF(H418&gt;3.4,0,H418)+IF(O418&gt;3.4,0,O418)</f>
        <v>4</v>
      </c>
      <c r="D418" t="s">
        <v>16</v>
      </c>
      <c r="E418" t="s">
        <v>3</v>
      </c>
      <c r="F418" s="9"/>
      <c r="G418" s="14" t="s">
        <v>4</v>
      </c>
      <c r="H418" s="11">
        <v>3</v>
      </c>
      <c r="I418" s="11"/>
      <c r="J418" s="11"/>
      <c r="K418" s="11"/>
      <c r="L418" s="9"/>
      <c r="M418" s="9"/>
      <c r="N418" s="14" t="s">
        <v>13</v>
      </c>
      <c r="O418" s="11">
        <v>1</v>
      </c>
      <c r="P418" s="11"/>
      <c r="Q418" s="11"/>
      <c r="R418" s="11"/>
      <c r="S418" s="9"/>
      <c r="T418" s="9"/>
      <c r="U418" s="9"/>
      <c r="V418" s="28" t="s">
        <v>28</v>
      </c>
      <c r="W418" s="9"/>
      <c r="X418" s="27" t="s">
        <v>25</v>
      </c>
      <c r="Y418" s="9"/>
      <c r="Z418" s="27" t="s">
        <v>26</v>
      </c>
      <c r="AA418" s="9"/>
    </row>
    <row r="419" spans="1:32" ht="31.5" thickTop="1" thickBot="1" x14ac:dyDescent="0.3">
      <c r="A419" s="9"/>
      <c r="B419" s="9"/>
      <c r="C419" s="9"/>
      <c r="D419" s="9"/>
      <c r="E419" s="11"/>
      <c r="F419" s="11"/>
      <c r="G419" s="14"/>
      <c r="H419" s="20">
        <f>H398</f>
        <v>75</v>
      </c>
      <c r="I419" s="11" t="s">
        <v>31</v>
      </c>
      <c r="J419" s="11" t="s">
        <v>30</v>
      </c>
      <c r="K419" s="11" t="s">
        <v>34</v>
      </c>
      <c r="L419" s="10" t="s">
        <v>32</v>
      </c>
      <c r="M419" s="10"/>
      <c r="N419" s="14" t="s">
        <v>33</v>
      </c>
      <c r="O419" s="20">
        <f>O377+IF(S380&lt;3.5,5,10)</f>
        <v>190</v>
      </c>
      <c r="P419" s="11" t="s">
        <v>31</v>
      </c>
      <c r="Q419" s="11" t="s">
        <v>30</v>
      </c>
      <c r="R419" s="11" t="s">
        <v>34</v>
      </c>
      <c r="S419" s="10" t="s">
        <v>32</v>
      </c>
      <c r="T419" s="10"/>
      <c r="U419" s="26" t="s">
        <v>34</v>
      </c>
      <c r="V419" s="26" t="s">
        <v>48</v>
      </c>
      <c r="W419" s="26" t="s">
        <v>34</v>
      </c>
      <c r="X419" s="26" t="s">
        <v>48</v>
      </c>
      <c r="Y419" s="26" t="s">
        <v>34</v>
      </c>
      <c r="Z419" s="26" t="s">
        <v>48</v>
      </c>
      <c r="AA419" s="9"/>
    </row>
    <row r="420" spans="1:32" ht="16.5" thickTop="1" thickBot="1" x14ac:dyDescent="0.3">
      <c r="A420" s="9"/>
      <c r="B420" s="9"/>
      <c r="C420" s="9"/>
      <c r="D420" s="9"/>
      <c r="E420" s="11"/>
      <c r="F420" s="11"/>
      <c r="G420" s="14"/>
      <c r="H420" s="11"/>
      <c r="I420" s="15">
        <v>5</v>
      </c>
      <c r="J420" s="11">
        <v>75</v>
      </c>
      <c r="K420" s="12">
        <f>CEILING(H419*0.9*J420/100,2.5)</f>
        <v>52.5</v>
      </c>
      <c r="M420" s="9"/>
      <c r="N420" s="14"/>
      <c r="O420" s="11"/>
      <c r="P420" s="15">
        <v>5</v>
      </c>
      <c r="Q420" s="11">
        <v>65</v>
      </c>
      <c r="R420" s="12">
        <f>CEILING(O419*Q420/100*0.9,5)</f>
        <v>115</v>
      </c>
      <c r="T420" s="9"/>
      <c r="U420" s="8">
        <f>IF(V402&gt;11.5,U402+2.5,U402)</f>
        <v>17.5</v>
      </c>
      <c r="V420" s="4"/>
      <c r="W420" s="8">
        <f>IF(X402&gt;11.5,W402+2.5,W402)</f>
        <v>35</v>
      </c>
      <c r="X420" s="24"/>
      <c r="Y420" s="8">
        <f>IF(Z402&gt;11.5,Y402+2,Y402)</f>
        <v>8</v>
      </c>
      <c r="Z420" s="24"/>
      <c r="AA420" s="9"/>
    </row>
    <row r="421" spans="1:32" ht="16.5" thickTop="1" thickBot="1" x14ac:dyDescent="0.3">
      <c r="A421" s="9"/>
      <c r="B421" s="9"/>
      <c r="C421" s="9"/>
      <c r="D421" s="9"/>
      <c r="E421" s="11"/>
      <c r="F421" s="11"/>
      <c r="G421" s="14"/>
      <c r="H421" s="11"/>
      <c r="I421" s="15">
        <v>3</v>
      </c>
      <c r="J421" s="11">
        <v>85</v>
      </c>
      <c r="K421" s="12">
        <f>CEILING(H419*0.9*J421/100,2.5)</f>
        <v>57.5</v>
      </c>
      <c r="M421" s="9"/>
      <c r="N421" s="14"/>
      <c r="O421" s="11"/>
      <c r="P421" s="15">
        <v>5</v>
      </c>
      <c r="Q421" s="11">
        <v>65</v>
      </c>
      <c r="R421" s="12">
        <f>CEILING(O419*Q421/100*0.9,5)</f>
        <v>115</v>
      </c>
      <c r="T421" s="9"/>
      <c r="U421" s="8">
        <f>U420</f>
        <v>17.5</v>
      </c>
      <c r="V421" s="3"/>
      <c r="W421" s="8">
        <f>W420</f>
        <v>35</v>
      </c>
      <c r="X421" s="24"/>
      <c r="Y421" s="8">
        <f>Y420</f>
        <v>8</v>
      </c>
      <c r="Z421" s="24"/>
      <c r="AA421" s="9"/>
    </row>
    <row r="422" spans="1:32" ht="16.5" thickTop="1" thickBot="1" x14ac:dyDescent="0.3">
      <c r="A422" s="9"/>
      <c r="B422" s="9"/>
      <c r="C422" s="9"/>
      <c r="D422" s="9"/>
      <c r="E422" s="11"/>
      <c r="F422" s="11"/>
      <c r="G422" s="14"/>
      <c r="H422" s="11" t="s">
        <v>35</v>
      </c>
      <c r="I422" s="15">
        <v>1</v>
      </c>
      <c r="J422" s="11">
        <v>95</v>
      </c>
      <c r="K422" s="12">
        <f>CEILING(H419*0.9*J422/100,2.5)</f>
        <v>65</v>
      </c>
      <c r="M422" s="9"/>
      <c r="N422" s="14"/>
      <c r="O422" s="11"/>
      <c r="P422" s="15">
        <v>5</v>
      </c>
      <c r="Q422" s="11">
        <v>75</v>
      </c>
      <c r="R422" s="12">
        <f>CEILING(O419*Q422/100*0.9,5)</f>
        <v>130</v>
      </c>
      <c r="T422" s="9"/>
      <c r="U422" s="8">
        <f>U421</f>
        <v>17.5</v>
      </c>
      <c r="W422" s="8">
        <f>W421</f>
        <v>35</v>
      </c>
      <c r="X422" s="24"/>
      <c r="Y422" s="8">
        <f>Y421</f>
        <v>8</v>
      </c>
      <c r="Z422" s="24"/>
      <c r="AA422" s="9"/>
    </row>
    <row r="423" spans="1:32" ht="16.5" thickTop="1" thickBot="1" x14ac:dyDescent="0.3">
      <c r="A423" s="9"/>
      <c r="B423" s="9"/>
      <c r="C423" s="9"/>
      <c r="D423" s="9"/>
      <c r="E423" s="11"/>
      <c r="F423" s="11"/>
      <c r="G423" s="14"/>
      <c r="H423" s="11"/>
      <c r="I423" s="11"/>
      <c r="J423" s="11"/>
      <c r="K423" s="11"/>
      <c r="L423" s="9"/>
      <c r="M423" s="9"/>
      <c r="N423" s="14"/>
      <c r="O423" s="11"/>
      <c r="P423" s="15">
        <v>5</v>
      </c>
      <c r="Q423" s="11">
        <v>75</v>
      </c>
      <c r="R423" s="12">
        <f>CEILING(O419*Q423/100*0.9,5)</f>
        <v>130</v>
      </c>
      <c r="T423" s="9"/>
      <c r="U423" s="8">
        <f>U422</f>
        <v>17.5</v>
      </c>
      <c r="W423" s="8">
        <f>W422</f>
        <v>35</v>
      </c>
      <c r="X423" s="25"/>
      <c r="Y423" s="8">
        <f>Y422</f>
        <v>8</v>
      </c>
      <c r="Z423" s="25"/>
      <c r="AA423" s="9"/>
    </row>
    <row r="424" spans="1:32" ht="16.5" thickTop="1" thickBot="1" x14ac:dyDescent="0.3">
      <c r="A424" s="9"/>
      <c r="B424" s="9"/>
      <c r="C424" s="9"/>
      <c r="D424" s="9"/>
      <c r="E424" s="11"/>
      <c r="F424" s="11"/>
      <c r="G424" s="14"/>
      <c r="H424" s="11"/>
      <c r="I424" s="11"/>
      <c r="J424" s="11"/>
      <c r="K424" s="11"/>
      <c r="L424" s="9"/>
      <c r="M424" s="9"/>
      <c r="N424" s="14"/>
      <c r="O424" s="11"/>
      <c r="P424" s="16">
        <v>5</v>
      </c>
      <c r="Q424" s="11">
        <v>85</v>
      </c>
      <c r="R424" s="12">
        <f>CEILING(O419*Q424/100*0.9,5)</f>
        <v>150</v>
      </c>
      <c r="T424" s="9"/>
      <c r="U424" s="9"/>
      <c r="V424" s="9"/>
      <c r="W424" s="9"/>
      <c r="X424" s="9"/>
      <c r="Y424" s="9"/>
      <c r="Z424" s="9"/>
      <c r="AA424" s="9"/>
      <c r="AD424">
        <f>K422*L422*0.0333+K422</f>
        <v>65</v>
      </c>
      <c r="AF424">
        <f>R424*S424*0.0333+R424</f>
        <v>150</v>
      </c>
    </row>
    <row r="425" spans="1:32" ht="16.5" thickTop="1" thickBot="1" x14ac:dyDescent="0.3">
      <c r="A425" s="9"/>
      <c r="B425" s="9"/>
      <c r="C425">
        <f>IF(H425&gt;3.4,0,H425)+IF(O425&gt;3.4,0,O425)</f>
        <v>2</v>
      </c>
      <c r="D425" t="s">
        <v>17</v>
      </c>
      <c r="E425" t="s">
        <v>2</v>
      </c>
      <c r="F425" s="9"/>
      <c r="G425" s="14" t="s">
        <v>14</v>
      </c>
      <c r="H425" s="11">
        <v>2</v>
      </c>
      <c r="I425" s="11"/>
      <c r="J425" s="11"/>
      <c r="K425" s="11"/>
      <c r="L425" s="9"/>
      <c r="M425" s="9"/>
      <c r="N425" s="14" t="s">
        <v>12</v>
      </c>
      <c r="O425" s="11">
        <v>4</v>
      </c>
      <c r="P425" s="11"/>
      <c r="Q425" s="11"/>
      <c r="R425" s="11"/>
      <c r="S425" s="9"/>
      <c r="T425" s="9"/>
      <c r="U425" s="9"/>
      <c r="V425" s="27" t="s">
        <v>47</v>
      </c>
      <c r="W425" s="9"/>
      <c r="X425" s="17" t="s">
        <v>27</v>
      </c>
      <c r="Y425" s="9"/>
      <c r="Z425" s="9"/>
      <c r="AA425" s="9"/>
    </row>
    <row r="426" spans="1:32" ht="31.5" thickTop="1" thickBot="1" x14ac:dyDescent="0.3">
      <c r="A426" s="9"/>
      <c r="B426" s="9"/>
      <c r="C426" s="9"/>
      <c r="D426" s="9"/>
      <c r="E426" s="11"/>
      <c r="F426" s="11"/>
      <c r="G426" s="14" t="s">
        <v>33</v>
      </c>
      <c r="H426" s="20">
        <f>H412</f>
        <v>122.5</v>
      </c>
      <c r="I426" s="11" t="s">
        <v>31</v>
      </c>
      <c r="J426" s="11" t="s">
        <v>30</v>
      </c>
      <c r="K426" s="11" t="s">
        <v>34</v>
      </c>
      <c r="L426" s="10" t="s">
        <v>32</v>
      </c>
      <c r="M426" s="10"/>
      <c r="N426" s="14" t="s">
        <v>33</v>
      </c>
      <c r="O426" s="20">
        <f>O412</f>
        <v>147.5</v>
      </c>
      <c r="P426" s="11" t="s">
        <v>31</v>
      </c>
      <c r="Q426" s="11" t="s">
        <v>30</v>
      </c>
      <c r="R426" s="11" t="s">
        <v>34</v>
      </c>
      <c r="S426" s="10" t="s">
        <v>32</v>
      </c>
      <c r="T426" s="10"/>
      <c r="U426" s="26" t="s">
        <v>34</v>
      </c>
      <c r="V426" s="26" t="s">
        <v>48</v>
      </c>
      <c r="W426" s="26" t="s">
        <v>34</v>
      </c>
      <c r="X426" s="26" t="s">
        <v>48</v>
      </c>
      <c r="Y426" s="9"/>
      <c r="Z426" s="9"/>
      <c r="AA426" s="9"/>
    </row>
    <row r="427" spans="1:32" ht="16.5" thickTop="1" thickBot="1" x14ac:dyDescent="0.3">
      <c r="A427" s="9"/>
      <c r="B427" s="9"/>
      <c r="C427" s="9"/>
      <c r="D427" s="9"/>
      <c r="E427" s="11"/>
      <c r="F427" s="11"/>
      <c r="G427" s="14"/>
      <c r="H427" s="11"/>
      <c r="I427" s="15">
        <v>3</v>
      </c>
      <c r="J427" s="11">
        <v>70</v>
      </c>
      <c r="K427" s="12">
        <f>CEILING(H426*J427/100*0.9,2.5)</f>
        <v>77.5</v>
      </c>
      <c r="M427" s="9"/>
      <c r="N427" s="14"/>
      <c r="O427" s="11"/>
      <c r="P427" s="15">
        <v>5</v>
      </c>
      <c r="Q427" s="11">
        <v>40</v>
      </c>
      <c r="R427" s="12">
        <f>CEILING(O426*Q427/100*0.9,5)</f>
        <v>55</v>
      </c>
      <c r="T427" s="9"/>
      <c r="U427" s="8">
        <f>IF(V409&gt;11.5,U409+2.5,U409)</f>
        <v>60</v>
      </c>
      <c r="W427" s="8">
        <f>IF(X409&gt;11.5,W409+2.5,W409)</f>
        <v>42.5</v>
      </c>
      <c r="X427" s="24"/>
      <c r="Y427" s="9"/>
      <c r="Z427" s="9"/>
      <c r="AA427" s="9"/>
    </row>
    <row r="428" spans="1:32" ht="16.5" thickTop="1" thickBot="1" x14ac:dyDescent="0.3">
      <c r="A428" s="9"/>
      <c r="B428" s="9"/>
      <c r="C428" s="9"/>
      <c r="D428" s="9"/>
      <c r="E428" s="11"/>
      <c r="F428" s="11"/>
      <c r="G428" s="14"/>
      <c r="H428" s="11"/>
      <c r="I428" s="15">
        <v>3</v>
      </c>
      <c r="J428" s="11">
        <v>70</v>
      </c>
      <c r="K428" s="12">
        <f>CEILING(H426*J428/100*0.9,2.5)</f>
        <v>77.5</v>
      </c>
      <c r="M428" s="9"/>
      <c r="N428" s="14"/>
      <c r="O428" s="11"/>
      <c r="P428" s="15">
        <v>5</v>
      </c>
      <c r="Q428" s="11">
        <v>40</v>
      </c>
      <c r="R428" s="12">
        <f>CEILING(O426*Q428/100*0.9,5)</f>
        <v>55</v>
      </c>
      <c r="T428" s="9"/>
      <c r="U428" s="8">
        <f>U427</f>
        <v>60</v>
      </c>
      <c r="W428" s="8">
        <f>W427</f>
        <v>42.5</v>
      </c>
      <c r="X428" s="24"/>
      <c r="Y428" s="9"/>
      <c r="Z428" s="9"/>
      <c r="AA428" s="9"/>
    </row>
    <row r="429" spans="1:32" ht="16.5" thickTop="1" thickBot="1" x14ac:dyDescent="0.3">
      <c r="A429" s="9"/>
      <c r="B429" s="9"/>
      <c r="C429" s="9"/>
      <c r="D429" s="9"/>
      <c r="E429" s="11"/>
      <c r="F429" s="11"/>
      <c r="G429" s="14"/>
      <c r="H429" s="11"/>
      <c r="I429" s="15">
        <v>3</v>
      </c>
      <c r="J429" s="11">
        <v>80</v>
      </c>
      <c r="K429" s="12">
        <f>CEILING(H426*J429/100*0.9,2.5)</f>
        <v>90</v>
      </c>
      <c r="M429" s="9"/>
      <c r="N429" s="14"/>
      <c r="O429" s="11"/>
      <c r="P429" s="15">
        <v>5</v>
      </c>
      <c r="Q429" s="11">
        <v>50</v>
      </c>
      <c r="R429" s="12">
        <f>CEILING(O426*Q429/100*0.9,5)</f>
        <v>70</v>
      </c>
      <c r="T429" s="9"/>
      <c r="U429" s="8">
        <f>U428</f>
        <v>60</v>
      </c>
      <c r="W429" s="8">
        <f>W428</f>
        <v>42.5</v>
      </c>
      <c r="X429" s="24"/>
      <c r="Y429" s="9"/>
      <c r="Z429" s="9"/>
      <c r="AA429" s="9"/>
    </row>
    <row r="430" spans="1:32" ht="16.5" thickTop="1" thickBot="1" x14ac:dyDescent="0.3">
      <c r="A430" s="9"/>
      <c r="B430" s="9"/>
      <c r="C430" s="9"/>
      <c r="D430" s="9"/>
      <c r="E430" s="11"/>
      <c r="F430" s="11"/>
      <c r="G430" s="14"/>
      <c r="H430" s="11"/>
      <c r="I430" s="15">
        <v>3</v>
      </c>
      <c r="J430" s="11">
        <v>80</v>
      </c>
      <c r="K430" s="12">
        <f>CEILING(H426*J430/100*0.9,2.5)</f>
        <v>90</v>
      </c>
      <c r="M430" s="9"/>
      <c r="N430" s="14"/>
      <c r="O430" s="11"/>
      <c r="P430" s="15">
        <v>5</v>
      </c>
      <c r="Q430" s="11">
        <v>50</v>
      </c>
      <c r="R430" s="12">
        <f>CEILING(O426*Q430/100*0.9,5)</f>
        <v>70</v>
      </c>
      <c r="T430" s="9"/>
      <c r="U430" s="8">
        <f>U429</f>
        <v>60</v>
      </c>
      <c r="W430" s="8">
        <f>W429</f>
        <v>42.5</v>
      </c>
      <c r="X430" s="25"/>
      <c r="Y430" s="9"/>
      <c r="Z430" s="9"/>
      <c r="AA430" s="9"/>
    </row>
    <row r="431" spans="1:32" ht="16.5" thickTop="1" thickBot="1" x14ac:dyDescent="0.3">
      <c r="A431" s="9"/>
      <c r="B431" s="9"/>
      <c r="C431" s="9"/>
      <c r="D431" s="9"/>
      <c r="E431" s="11"/>
      <c r="F431" s="11"/>
      <c r="G431" s="14"/>
      <c r="H431" s="11"/>
      <c r="I431" s="15">
        <v>3</v>
      </c>
      <c r="J431" s="11">
        <v>90</v>
      </c>
      <c r="K431" s="12">
        <f>CEILING(H426*J431/100*0.9,2.5)</f>
        <v>100</v>
      </c>
      <c r="M431" s="9"/>
      <c r="N431" s="14"/>
      <c r="O431" s="11"/>
      <c r="P431" s="15">
        <v>5</v>
      </c>
      <c r="Q431" s="11">
        <v>60</v>
      </c>
      <c r="R431" s="12">
        <f>CEILING(O426*Q431/100*0.9,5)</f>
        <v>80</v>
      </c>
      <c r="T431" s="9"/>
      <c r="U431" s="9"/>
      <c r="V431" s="9"/>
      <c r="W431" s="9"/>
      <c r="X431" s="9"/>
      <c r="Y431" s="9"/>
      <c r="Z431" s="9"/>
      <c r="AA431" s="9"/>
      <c r="AC431">
        <f>K431*L431*0.0333+K431</f>
        <v>100</v>
      </c>
      <c r="AE431">
        <f>R431*S431*0.0333+R431</f>
        <v>80</v>
      </c>
    </row>
    <row r="432" spans="1:32" ht="16.5" thickTop="1" thickBot="1" x14ac:dyDescent="0.3">
      <c r="A432" s="9"/>
      <c r="B432" s="1" t="s">
        <v>51</v>
      </c>
      <c r="C432" s="18">
        <f>IF(H432&gt;3.4,0,H432)+IF(O432&gt;3.4,0,O432)</f>
        <v>4</v>
      </c>
      <c r="D432" s="18" t="s">
        <v>15</v>
      </c>
      <c r="E432" s="34" t="s">
        <v>2</v>
      </c>
      <c r="F432" s="11"/>
      <c r="G432" s="14" t="s">
        <v>14</v>
      </c>
      <c r="H432" s="11">
        <v>3</v>
      </c>
      <c r="I432" s="11"/>
      <c r="J432" s="11"/>
      <c r="K432" s="11"/>
      <c r="L432" s="9"/>
      <c r="M432" s="9"/>
      <c r="N432" s="14" t="s">
        <v>12</v>
      </c>
      <c r="O432" s="11">
        <v>1</v>
      </c>
      <c r="P432" s="11"/>
      <c r="Q432" s="11"/>
      <c r="R432" s="11"/>
      <c r="S432" s="9"/>
      <c r="T432" s="9"/>
      <c r="U432" s="30"/>
      <c r="V432" s="29" t="s">
        <v>49</v>
      </c>
      <c r="W432" s="9"/>
      <c r="X432" s="31" t="s">
        <v>27</v>
      </c>
      <c r="Y432" s="9"/>
      <c r="Z432" s="9"/>
      <c r="AA432" s="9"/>
    </row>
    <row r="433" spans="1:32" ht="31.5" thickTop="1" thickBot="1" x14ac:dyDescent="0.3">
      <c r="A433" s="9"/>
      <c r="B433" s="9"/>
      <c r="C433" s="9"/>
      <c r="D433" s="9"/>
      <c r="E433" s="11"/>
      <c r="F433" s="11"/>
      <c r="G433" s="14"/>
      <c r="H433" s="20">
        <f>H426</f>
        <v>122.5</v>
      </c>
      <c r="I433" s="11" t="s">
        <v>31</v>
      </c>
      <c r="J433" s="11" t="s">
        <v>30</v>
      </c>
      <c r="K433" s="11" t="s">
        <v>34</v>
      </c>
      <c r="L433" s="10" t="s">
        <v>32</v>
      </c>
      <c r="M433" s="10"/>
      <c r="N433" s="14" t="s">
        <v>33</v>
      </c>
      <c r="O433" s="20">
        <f>O412+IF(S415&lt;3.5,2.5,5)</f>
        <v>150</v>
      </c>
      <c r="P433" s="11" t="s">
        <v>31</v>
      </c>
      <c r="Q433" s="11" t="s">
        <v>30</v>
      </c>
      <c r="R433" s="11" t="s">
        <v>34</v>
      </c>
      <c r="S433" s="10" t="s">
        <v>32</v>
      </c>
      <c r="T433" s="10"/>
      <c r="U433" s="26" t="s">
        <v>34</v>
      </c>
      <c r="V433" s="26" t="s">
        <v>48</v>
      </c>
      <c r="W433" s="26" t="s">
        <v>34</v>
      </c>
      <c r="X433" s="26" t="s">
        <v>48</v>
      </c>
      <c r="Y433" s="9"/>
      <c r="Z433" s="9"/>
      <c r="AA433" s="9"/>
    </row>
    <row r="434" spans="1:32" ht="16.5" thickTop="1" thickBot="1" x14ac:dyDescent="0.3">
      <c r="A434" s="9"/>
      <c r="B434" s="9"/>
      <c r="C434" s="9"/>
      <c r="D434" s="9"/>
      <c r="E434" s="11"/>
      <c r="F434" s="11"/>
      <c r="G434" s="14"/>
      <c r="H434" s="11"/>
      <c r="I434" s="15">
        <v>5</v>
      </c>
      <c r="J434" s="11">
        <v>75</v>
      </c>
      <c r="K434" s="12">
        <f>CEILING(H433*0.9*J434/100,2.5)</f>
        <v>85</v>
      </c>
      <c r="M434" s="9"/>
      <c r="N434" s="14"/>
      <c r="O434" s="11"/>
      <c r="P434" s="15">
        <v>5</v>
      </c>
      <c r="Q434" s="11">
        <v>65</v>
      </c>
      <c r="R434" s="12">
        <f>CEILING(O433*Q434/100*0.9,5)</f>
        <v>90</v>
      </c>
      <c r="T434" s="9"/>
      <c r="U434" s="8">
        <f>IF(V416&gt;11.5,U416+2.5,U416)</f>
        <v>70</v>
      </c>
      <c r="V434" s="4"/>
      <c r="W434" s="8">
        <f>IF(X430&gt;11.5,W430+2.5,W430)</f>
        <v>42.5</v>
      </c>
      <c r="X434" s="24"/>
      <c r="Y434" s="9"/>
      <c r="Z434" s="9"/>
      <c r="AA434" s="9"/>
    </row>
    <row r="435" spans="1:32" ht="16.5" thickTop="1" thickBot="1" x14ac:dyDescent="0.3">
      <c r="A435" s="9"/>
      <c r="B435" s="9"/>
      <c r="C435" s="9"/>
      <c r="D435" s="9"/>
      <c r="E435" s="11"/>
      <c r="F435" s="11"/>
      <c r="G435" s="14"/>
      <c r="H435" s="11"/>
      <c r="I435" s="15">
        <v>3</v>
      </c>
      <c r="J435" s="11">
        <v>85</v>
      </c>
      <c r="K435" s="12">
        <f>CEILING(H433*0.9*J435/100,2.5)</f>
        <v>95</v>
      </c>
      <c r="M435" s="9"/>
      <c r="N435" s="14"/>
      <c r="O435" s="11"/>
      <c r="P435" s="15">
        <v>5</v>
      </c>
      <c r="Q435" s="11">
        <v>65</v>
      </c>
      <c r="R435" s="12">
        <f>CEILING(O433*Q435/100*0.9,5)</f>
        <v>90</v>
      </c>
      <c r="T435" s="9"/>
      <c r="U435" s="8">
        <f>U434</f>
        <v>70</v>
      </c>
      <c r="V435" s="4"/>
      <c r="W435" s="8">
        <f>W434</f>
        <v>42.5</v>
      </c>
      <c r="X435" s="24"/>
      <c r="Y435" s="9"/>
      <c r="Z435" s="9"/>
      <c r="AA435" s="9"/>
    </row>
    <row r="436" spans="1:32" ht="16.5" thickTop="1" thickBot="1" x14ac:dyDescent="0.3">
      <c r="A436" s="9"/>
      <c r="B436" s="9"/>
      <c r="C436" s="9"/>
      <c r="D436" s="9"/>
      <c r="E436" s="11"/>
      <c r="F436" s="11"/>
      <c r="G436" s="14"/>
      <c r="H436" s="11" t="s">
        <v>35</v>
      </c>
      <c r="I436" s="15">
        <v>1</v>
      </c>
      <c r="J436" s="11">
        <v>95</v>
      </c>
      <c r="K436" s="12">
        <f>CEILING(H433*0.9*J436/100,2.5)</f>
        <v>105</v>
      </c>
      <c r="M436" s="9"/>
      <c r="N436" s="14"/>
      <c r="O436" s="11"/>
      <c r="P436" s="15">
        <v>5</v>
      </c>
      <c r="Q436" s="11">
        <v>75</v>
      </c>
      <c r="R436" s="12">
        <f>CEILING(O433*Q436/100*0.9,5)</f>
        <v>105</v>
      </c>
      <c r="T436" s="9"/>
      <c r="U436" s="8">
        <f>U435</f>
        <v>70</v>
      </c>
      <c r="V436" s="4"/>
      <c r="W436" s="8">
        <f>W435</f>
        <v>42.5</v>
      </c>
      <c r="X436" s="24"/>
      <c r="Y436" s="9"/>
      <c r="Z436" s="9"/>
      <c r="AA436" s="9"/>
    </row>
    <row r="437" spans="1:32" ht="16.5" thickTop="1" thickBot="1" x14ac:dyDescent="0.3">
      <c r="A437" s="9"/>
      <c r="B437" s="9"/>
      <c r="C437" s="9"/>
      <c r="D437" s="9"/>
      <c r="E437" s="11"/>
      <c r="F437" s="11"/>
      <c r="G437" s="14"/>
      <c r="H437" s="11"/>
      <c r="I437" s="11"/>
      <c r="J437" s="11"/>
      <c r="K437" s="11"/>
      <c r="L437" s="9"/>
      <c r="M437" s="9"/>
      <c r="N437" s="14"/>
      <c r="O437" s="11"/>
      <c r="P437" s="15">
        <v>5</v>
      </c>
      <c r="Q437" s="11">
        <v>75</v>
      </c>
      <c r="R437" s="12">
        <f>CEILING(O433*Q437/100*0.9,5)</f>
        <v>105</v>
      </c>
      <c r="T437" s="9"/>
      <c r="U437" s="8">
        <f>U436</f>
        <v>70</v>
      </c>
      <c r="V437" s="4"/>
      <c r="W437" s="8">
        <f>W436</f>
        <v>42.5</v>
      </c>
      <c r="X437" s="25"/>
      <c r="Y437" s="9"/>
      <c r="Z437" s="9"/>
      <c r="AA437" s="9"/>
    </row>
    <row r="438" spans="1:32" ht="16.5" thickTop="1" thickBot="1" x14ac:dyDescent="0.3">
      <c r="A438" s="9"/>
      <c r="B438" s="9"/>
      <c r="C438" s="9"/>
      <c r="D438" s="9"/>
      <c r="E438" s="11"/>
      <c r="F438" s="11"/>
      <c r="G438" s="14"/>
      <c r="H438" s="11"/>
      <c r="I438" s="11"/>
      <c r="J438" s="11"/>
      <c r="K438" s="11"/>
      <c r="L438" s="9"/>
      <c r="M438" s="9"/>
      <c r="N438" s="14"/>
      <c r="O438" s="11"/>
      <c r="P438" s="16">
        <v>5</v>
      </c>
      <c r="Q438" s="11">
        <v>85</v>
      </c>
      <c r="R438" s="12">
        <f>CEILING(O433*Q438/100*0.9,5)</f>
        <v>115</v>
      </c>
      <c r="T438" s="9"/>
      <c r="U438" s="9"/>
      <c r="V438" s="9"/>
      <c r="W438" s="9"/>
      <c r="X438" s="9"/>
      <c r="Y438" s="9"/>
      <c r="Z438" s="9"/>
      <c r="AA438" s="9"/>
      <c r="AC438">
        <f>K436*L436*0.0333+K436</f>
        <v>105</v>
      </c>
      <c r="AE438">
        <f>R438*S438*0.0333+R438</f>
        <v>115</v>
      </c>
    </row>
    <row r="439" spans="1:32" ht="16.5" thickTop="1" thickBot="1" x14ac:dyDescent="0.3">
      <c r="A439" s="9"/>
      <c r="B439" s="9"/>
      <c r="C439">
        <f>IF(H439&gt;3.4,0,H439)+IF(O439&gt;3.4,0,O439)</f>
        <v>2</v>
      </c>
      <c r="D439" t="s">
        <v>16</v>
      </c>
      <c r="E439" t="s">
        <v>3</v>
      </c>
      <c r="F439" s="9"/>
      <c r="G439" s="14" t="s">
        <v>4</v>
      </c>
      <c r="H439" s="11">
        <v>4</v>
      </c>
      <c r="I439" s="11"/>
      <c r="J439" s="11"/>
      <c r="K439" s="11"/>
      <c r="L439" s="9"/>
      <c r="M439" s="9"/>
      <c r="N439" s="14" t="s">
        <v>13</v>
      </c>
      <c r="O439" s="11">
        <v>2</v>
      </c>
      <c r="P439" s="11"/>
      <c r="Q439" s="11"/>
      <c r="R439" s="11"/>
      <c r="S439" s="9"/>
      <c r="T439" s="9"/>
      <c r="U439" s="9"/>
      <c r="V439" s="28" t="s">
        <v>28</v>
      </c>
      <c r="W439" s="9"/>
      <c r="X439" s="27" t="s">
        <v>25</v>
      </c>
      <c r="Y439" s="9"/>
      <c r="Z439" s="27" t="s">
        <v>26</v>
      </c>
      <c r="AA439" s="9"/>
    </row>
    <row r="440" spans="1:32" ht="31.5" thickTop="1" thickBot="1" x14ac:dyDescent="0.3">
      <c r="A440" s="9"/>
      <c r="B440" s="9"/>
      <c r="C440" s="9"/>
      <c r="D440" s="9"/>
      <c r="E440" s="11"/>
      <c r="F440" s="11"/>
      <c r="G440" s="14" t="s">
        <v>33</v>
      </c>
      <c r="H440" s="20">
        <f>H419</f>
        <v>75</v>
      </c>
      <c r="I440" s="11" t="s">
        <v>31</v>
      </c>
      <c r="J440" s="11" t="s">
        <v>30</v>
      </c>
      <c r="K440" s="11" t="s">
        <v>34</v>
      </c>
      <c r="L440" s="10" t="s">
        <v>32</v>
      </c>
      <c r="M440" s="10"/>
      <c r="N440" s="14" t="s">
        <v>33</v>
      </c>
      <c r="O440" s="20">
        <f>O419</f>
        <v>190</v>
      </c>
      <c r="P440" s="11" t="s">
        <v>31</v>
      </c>
      <c r="Q440" s="11" t="s">
        <v>30</v>
      </c>
      <c r="R440" s="11" t="s">
        <v>34</v>
      </c>
      <c r="S440" s="10" t="s">
        <v>32</v>
      </c>
      <c r="T440" s="10"/>
      <c r="U440" s="26" t="s">
        <v>34</v>
      </c>
      <c r="V440" s="26" t="s">
        <v>48</v>
      </c>
      <c r="W440" s="26" t="s">
        <v>34</v>
      </c>
      <c r="X440" s="26" t="s">
        <v>48</v>
      </c>
      <c r="Y440" s="26" t="s">
        <v>34</v>
      </c>
      <c r="Z440" s="26" t="s">
        <v>48</v>
      </c>
      <c r="AA440" s="9"/>
    </row>
    <row r="441" spans="1:32" ht="16.5" thickTop="1" thickBot="1" x14ac:dyDescent="0.3">
      <c r="A441" s="9"/>
      <c r="B441" s="9"/>
      <c r="C441" s="9"/>
      <c r="D441" s="9"/>
      <c r="E441" s="11"/>
      <c r="F441" s="11"/>
      <c r="G441" s="14"/>
      <c r="H441" s="11"/>
      <c r="I441" s="15">
        <v>5</v>
      </c>
      <c r="J441" s="11">
        <v>40</v>
      </c>
      <c r="K441" s="12">
        <f>CEILING(H440*J441/100*0.9,2.5)</f>
        <v>27.5</v>
      </c>
      <c r="M441" s="9"/>
      <c r="N441" s="14"/>
      <c r="O441" s="11"/>
      <c r="P441" s="15">
        <v>3</v>
      </c>
      <c r="Q441" s="11">
        <v>70</v>
      </c>
      <c r="R441" s="12">
        <f>CEILING(O440*Q441/100*0.9,5)</f>
        <v>120</v>
      </c>
      <c r="T441" s="9"/>
      <c r="U441" s="8">
        <f>IF(V423&gt;11.5,U423+2.5,U423)</f>
        <v>17.5</v>
      </c>
      <c r="V441" s="4"/>
      <c r="W441" s="8">
        <f>IF(X423&gt;11.5,W423+2.5,W423)</f>
        <v>35</v>
      </c>
      <c r="X441" s="24"/>
      <c r="Y441" s="8">
        <f>IF(Z423&gt;11.5,Y423+2,Y423)</f>
        <v>8</v>
      </c>
      <c r="Z441" s="24"/>
      <c r="AA441" s="9"/>
    </row>
    <row r="442" spans="1:32" ht="16.5" thickTop="1" thickBot="1" x14ac:dyDescent="0.3">
      <c r="A442" s="9"/>
      <c r="B442" s="9"/>
      <c r="C442" s="9"/>
      <c r="D442" s="9"/>
      <c r="E442" s="11"/>
      <c r="F442" s="11"/>
      <c r="G442" s="14"/>
      <c r="H442" s="11"/>
      <c r="I442" s="15">
        <v>5</v>
      </c>
      <c r="J442" s="11">
        <v>40</v>
      </c>
      <c r="K442" s="12">
        <f>CEILING(H440*J442/100*0.9,2.5)</f>
        <v>27.5</v>
      </c>
      <c r="M442" s="9"/>
      <c r="N442" s="14"/>
      <c r="O442" s="11"/>
      <c r="P442" s="15">
        <v>3</v>
      </c>
      <c r="Q442" s="11">
        <v>70</v>
      </c>
      <c r="R442" s="12">
        <f>CEILING(O440*Q442/100*0.9,5)</f>
        <v>120</v>
      </c>
      <c r="T442" s="9"/>
      <c r="U442" s="8">
        <f>U441</f>
        <v>17.5</v>
      </c>
      <c r="V442" s="3"/>
      <c r="W442" s="8">
        <f>W441</f>
        <v>35</v>
      </c>
      <c r="X442" s="24"/>
      <c r="Y442" s="8">
        <f>Y441</f>
        <v>8</v>
      </c>
      <c r="Z442" s="24"/>
      <c r="AA442" s="9"/>
    </row>
    <row r="443" spans="1:32" ht="16.5" thickTop="1" thickBot="1" x14ac:dyDescent="0.3">
      <c r="A443" s="9"/>
      <c r="B443" s="9"/>
      <c r="C443" s="9"/>
      <c r="D443" s="9"/>
      <c r="E443" s="11"/>
      <c r="F443" s="11"/>
      <c r="G443" s="14"/>
      <c r="H443" s="11"/>
      <c r="I443" s="15">
        <v>5</v>
      </c>
      <c r="J443" s="11">
        <v>50</v>
      </c>
      <c r="K443" s="12">
        <f>CEILING(H440*J443/100*0.9,2.5)</f>
        <v>35</v>
      </c>
      <c r="M443" s="9"/>
      <c r="N443" s="14"/>
      <c r="O443" s="11"/>
      <c r="P443" s="15">
        <v>3</v>
      </c>
      <c r="Q443" s="11">
        <v>80</v>
      </c>
      <c r="R443" s="12">
        <f>CEILING(O440*Q443/100*0.9,5)</f>
        <v>140</v>
      </c>
      <c r="T443" s="9"/>
      <c r="U443" s="8">
        <f>U442</f>
        <v>17.5</v>
      </c>
      <c r="W443" s="8">
        <f>W442</f>
        <v>35</v>
      </c>
      <c r="X443" s="24"/>
      <c r="Y443" s="8">
        <f>Y442</f>
        <v>8</v>
      </c>
      <c r="Z443" s="24"/>
      <c r="AA443" s="9"/>
    </row>
    <row r="444" spans="1:32" ht="16.5" thickTop="1" thickBot="1" x14ac:dyDescent="0.3">
      <c r="A444" s="9"/>
      <c r="B444" s="9"/>
      <c r="C444" s="9"/>
      <c r="D444" s="9"/>
      <c r="E444" s="11"/>
      <c r="F444" s="11"/>
      <c r="G444" s="14"/>
      <c r="H444" s="11"/>
      <c r="I444" s="15">
        <v>5</v>
      </c>
      <c r="J444" s="11">
        <v>50</v>
      </c>
      <c r="K444" s="12">
        <f>CEILING(H440*J444/100*0.9,2.5)</f>
        <v>35</v>
      </c>
      <c r="M444" s="9"/>
      <c r="N444" s="14"/>
      <c r="O444" s="11"/>
      <c r="P444" s="15">
        <v>3</v>
      </c>
      <c r="Q444" s="11">
        <v>80</v>
      </c>
      <c r="R444" s="12">
        <f>CEILING(O440*Q444/100*0.9,5)</f>
        <v>140</v>
      </c>
      <c r="T444" s="9"/>
      <c r="U444" s="8">
        <f>U443</f>
        <v>17.5</v>
      </c>
      <c r="W444" s="8">
        <f>W443</f>
        <v>35</v>
      </c>
      <c r="X444" s="25"/>
      <c r="Y444" s="8">
        <f>Y443</f>
        <v>8</v>
      </c>
      <c r="Z444" s="25"/>
      <c r="AA444" s="9"/>
    </row>
    <row r="445" spans="1:32" ht="16.5" thickTop="1" thickBot="1" x14ac:dyDescent="0.3">
      <c r="A445" s="9"/>
      <c r="B445" s="9"/>
      <c r="C445" s="9"/>
      <c r="D445" s="9"/>
      <c r="E445" s="11"/>
      <c r="F445" s="11"/>
      <c r="G445" s="14"/>
      <c r="H445" s="11"/>
      <c r="I445" s="16">
        <v>5</v>
      </c>
      <c r="J445" s="11">
        <v>60</v>
      </c>
      <c r="K445" s="12">
        <f>CEILING(H440*J445/100*0.9,2.5)</f>
        <v>42.5</v>
      </c>
      <c r="M445" s="9"/>
      <c r="N445" s="14"/>
      <c r="O445" s="11"/>
      <c r="P445" s="16">
        <v>3</v>
      </c>
      <c r="Q445" s="11">
        <v>90</v>
      </c>
      <c r="R445" s="12">
        <f>CEILING(O440*Q445/100*0.9,5)</f>
        <v>155</v>
      </c>
      <c r="T445" s="9"/>
      <c r="U445" s="9"/>
      <c r="V445" s="9"/>
      <c r="W445" s="9"/>
      <c r="X445" s="9"/>
      <c r="Y445" s="9"/>
      <c r="Z445" s="9"/>
      <c r="AA445" s="9"/>
      <c r="AD445">
        <f>K445*L445*0.0333+K445</f>
        <v>42.5</v>
      </c>
      <c r="AF445">
        <f>R445*S445*0.0333+R445</f>
        <v>155</v>
      </c>
    </row>
    <row r="446" spans="1:32" ht="16.5" thickTop="1" thickBot="1" x14ac:dyDescent="0.3">
      <c r="A446" s="9"/>
      <c r="B446" s="9"/>
      <c r="C446">
        <f>IF(H446&gt;3.4,0,H446)+IF(O446&gt;3.4,0,O446)</f>
        <v>2</v>
      </c>
      <c r="D446" t="s">
        <v>17</v>
      </c>
      <c r="E446" t="s">
        <v>2</v>
      </c>
      <c r="F446" s="9"/>
      <c r="G446" s="14" t="s">
        <v>14</v>
      </c>
      <c r="H446" s="11">
        <v>4</v>
      </c>
      <c r="I446" s="11"/>
      <c r="J446" s="11"/>
      <c r="K446" s="11"/>
      <c r="L446" s="9"/>
      <c r="M446" s="9"/>
      <c r="N446" s="14" t="s">
        <v>12</v>
      </c>
      <c r="O446" s="11">
        <v>2</v>
      </c>
      <c r="P446" s="11"/>
      <c r="Q446" s="11"/>
      <c r="R446" s="11"/>
      <c r="S446" s="9"/>
      <c r="T446" s="9"/>
      <c r="U446" s="9"/>
      <c r="V446" s="27" t="s">
        <v>47</v>
      </c>
      <c r="W446" s="9"/>
      <c r="X446" s="17" t="s">
        <v>27</v>
      </c>
      <c r="Y446" s="9"/>
      <c r="Z446" s="9"/>
      <c r="AA446" s="9"/>
    </row>
    <row r="447" spans="1:32" ht="31.5" thickTop="1" thickBot="1" x14ac:dyDescent="0.3">
      <c r="A447" s="9"/>
      <c r="B447" s="9"/>
      <c r="C447" s="9"/>
      <c r="D447" s="9"/>
      <c r="E447" s="11"/>
      <c r="F447" s="11"/>
      <c r="G447" s="14" t="s">
        <v>33</v>
      </c>
      <c r="H447" s="20">
        <f>H433</f>
        <v>122.5</v>
      </c>
      <c r="I447" s="11" t="s">
        <v>31</v>
      </c>
      <c r="J447" s="11" t="s">
        <v>30</v>
      </c>
      <c r="K447" s="11" t="s">
        <v>34</v>
      </c>
      <c r="L447" s="10" t="s">
        <v>32</v>
      </c>
      <c r="M447" s="10"/>
      <c r="N447" s="14" t="s">
        <v>33</v>
      </c>
      <c r="O447" s="20">
        <f>O433</f>
        <v>150</v>
      </c>
      <c r="P447" s="11" t="s">
        <v>31</v>
      </c>
      <c r="Q447" s="11" t="s">
        <v>30</v>
      </c>
      <c r="R447" s="11" t="s">
        <v>34</v>
      </c>
      <c r="S447" s="10" t="s">
        <v>32</v>
      </c>
      <c r="T447" s="10"/>
      <c r="U447" s="26" t="s">
        <v>34</v>
      </c>
      <c r="V447" s="26" t="s">
        <v>48</v>
      </c>
      <c r="W447" s="26" t="s">
        <v>34</v>
      </c>
      <c r="X447" s="26" t="s">
        <v>48</v>
      </c>
      <c r="Y447" s="9"/>
      <c r="Z447" s="9"/>
      <c r="AA447" s="9"/>
    </row>
    <row r="448" spans="1:32" ht="16.5" thickTop="1" thickBot="1" x14ac:dyDescent="0.3">
      <c r="A448" s="9"/>
      <c r="B448" s="9"/>
      <c r="C448" s="9"/>
      <c r="D448" s="9"/>
      <c r="E448" s="11"/>
      <c r="F448" s="11"/>
      <c r="G448" s="14"/>
      <c r="H448" s="11"/>
      <c r="I448" s="15">
        <v>5</v>
      </c>
      <c r="J448" s="11">
        <v>40</v>
      </c>
      <c r="K448" s="12">
        <f>CEILING(H447*J448/100*0.9,2.5)</f>
        <v>45</v>
      </c>
      <c r="M448" s="9"/>
      <c r="N448" s="14"/>
      <c r="O448" s="11"/>
      <c r="P448" s="15">
        <v>3</v>
      </c>
      <c r="Q448" s="11">
        <v>70</v>
      </c>
      <c r="R448" s="12">
        <f>CEILING(O447*Q448/100*0.9,5)</f>
        <v>95</v>
      </c>
      <c r="T448" s="9"/>
      <c r="U448" s="8">
        <f>IF(V430&gt;11.5,U430+2.5,U430)</f>
        <v>60</v>
      </c>
      <c r="W448" s="8">
        <f>IF(X430&gt;11.5,W430+2.5,W430)</f>
        <v>42.5</v>
      </c>
      <c r="X448" s="24"/>
      <c r="Y448" s="9"/>
      <c r="Z448" s="9"/>
      <c r="AA448" s="9"/>
    </row>
    <row r="449" spans="1:31" ht="16.5" thickTop="1" thickBot="1" x14ac:dyDescent="0.3">
      <c r="A449" s="9"/>
      <c r="B449" s="9"/>
      <c r="C449" s="9"/>
      <c r="D449" s="9"/>
      <c r="E449" s="11"/>
      <c r="F449" s="11"/>
      <c r="G449" s="14"/>
      <c r="H449" s="11"/>
      <c r="I449" s="15">
        <v>5</v>
      </c>
      <c r="J449" s="11">
        <v>40</v>
      </c>
      <c r="K449" s="12">
        <f>CEILING(H447*J449/100*0.9,2.5)</f>
        <v>45</v>
      </c>
      <c r="M449" s="9"/>
      <c r="N449" s="14"/>
      <c r="O449" s="11"/>
      <c r="P449" s="15">
        <v>3</v>
      </c>
      <c r="Q449" s="11">
        <v>70</v>
      </c>
      <c r="R449" s="12">
        <f>CEILING(O447*Q449/100*0.9,5)</f>
        <v>95</v>
      </c>
      <c r="T449" s="9"/>
      <c r="U449" s="8">
        <f>U448</f>
        <v>60</v>
      </c>
      <c r="W449" s="8">
        <f>W448</f>
        <v>42.5</v>
      </c>
      <c r="X449" s="24"/>
      <c r="Y449" s="9"/>
      <c r="Z449" s="9"/>
      <c r="AA449" s="9"/>
    </row>
    <row r="450" spans="1:31" ht="16.5" thickTop="1" thickBot="1" x14ac:dyDescent="0.3">
      <c r="A450" s="9"/>
      <c r="B450" s="9"/>
      <c r="C450" s="9"/>
      <c r="D450" s="9"/>
      <c r="E450" s="11"/>
      <c r="F450" s="11"/>
      <c r="G450" s="14"/>
      <c r="H450" s="11"/>
      <c r="I450" s="15">
        <v>5</v>
      </c>
      <c r="J450" s="11">
        <v>50</v>
      </c>
      <c r="K450" s="12">
        <f>CEILING(H447*J450/100*0.9,2.5)</f>
        <v>57.5</v>
      </c>
      <c r="M450" s="9"/>
      <c r="N450" s="14"/>
      <c r="O450" s="11"/>
      <c r="P450" s="15">
        <v>3</v>
      </c>
      <c r="Q450" s="11">
        <v>80</v>
      </c>
      <c r="R450" s="12">
        <f>CEILING(O447*Q450/100*0.9,5)</f>
        <v>110</v>
      </c>
      <c r="T450" s="9"/>
      <c r="U450" s="8">
        <f>U449</f>
        <v>60</v>
      </c>
      <c r="W450" s="8">
        <f>W449</f>
        <v>42.5</v>
      </c>
      <c r="X450" s="24"/>
      <c r="Y450" s="9"/>
      <c r="Z450" s="9"/>
      <c r="AA450" s="9"/>
    </row>
    <row r="451" spans="1:31" ht="16.5" thickTop="1" thickBot="1" x14ac:dyDescent="0.3">
      <c r="A451" s="9"/>
      <c r="B451" s="9"/>
      <c r="C451" s="9"/>
      <c r="D451" s="9"/>
      <c r="E451" s="11"/>
      <c r="F451" s="11"/>
      <c r="G451" s="14"/>
      <c r="H451" s="11"/>
      <c r="I451" s="15">
        <v>5</v>
      </c>
      <c r="J451" s="11">
        <v>50</v>
      </c>
      <c r="K451" s="12">
        <f>CEILING(H447*J451/100*0.9,2.5)</f>
        <v>57.5</v>
      </c>
      <c r="M451" s="9"/>
      <c r="N451" s="14"/>
      <c r="O451" s="11"/>
      <c r="P451" s="15">
        <v>3</v>
      </c>
      <c r="Q451" s="11">
        <v>80</v>
      </c>
      <c r="R451" s="12">
        <f>CEILING(O447*Q451/100*0.9,5)</f>
        <v>110</v>
      </c>
      <c r="T451" s="9"/>
      <c r="U451" s="8">
        <f>U450</f>
        <v>60</v>
      </c>
      <c r="W451" s="8">
        <f>W450</f>
        <v>42.5</v>
      </c>
      <c r="X451" s="25"/>
      <c r="Y451" s="9"/>
      <c r="Z451" s="9"/>
      <c r="AA451" s="9"/>
    </row>
    <row r="452" spans="1:31" ht="16.5" thickTop="1" thickBot="1" x14ac:dyDescent="0.3">
      <c r="A452" s="9"/>
      <c r="B452" s="9"/>
      <c r="C452" s="9"/>
      <c r="D452" s="9"/>
      <c r="E452" s="11"/>
      <c r="F452" s="11"/>
      <c r="G452" s="14"/>
      <c r="H452" s="11"/>
      <c r="I452" s="16">
        <v>5</v>
      </c>
      <c r="J452" s="11">
        <v>60</v>
      </c>
      <c r="K452" s="12">
        <f>CEILING(H447*J452/100*0.9,2.5)</f>
        <v>67.5</v>
      </c>
      <c r="M452" s="9"/>
      <c r="N452" s="14"/>
      <c r="O452" s="11"/>
      <c r="P452" s="16">
        <v>3</v>
      </c>
      <c r="Q452" s="11">
        <v>90</v>
      </c>
      <c r="R452" s="12">
        <f>CEILING(O447*Q452/100*0.9,5)</f>
        <v>125</v>
      </c>
      <c r="T452" s="9"/>
      <c r="U452" s="9"/>
      <c r="V452" s="9"/>
      <c r="W452" s="9"/>
      <c r="X452" s="9"/>
      <c r="Y452" s="9"/>
      <c r="Z452" s="9"/>
      <c r="AA452" s="9"/>
      <c r="AC452">
        <f>K452*L452*0.0333+K452</f>
        <v>67.5</v>
      </c>
      <c r="AE452">
        <f>R452*S452*0.0333+R452</f>
        <v>125</v>
      </c>
    </row>
    <row r="453" spans="1:31" ht="16.5" thickTop="1" thickBot="1" x14ac:dyDescent="0.3">
      <c r="A453" s="9"/>
      <c r="B453" s="1" t="s">
        <v>52</v>
      </c>
      <c r="C453">
        <f>IF(H453&gt;3.4,0,H453)+IF(O453&gt;3.4,0,O453)</f>
        <v>4</v>
      </c>
      <c r="D453" t="s">
        <v>15</v>
      </c>
      <c r="E453" t="s">
        <v>2</v>
      </c>
      <c r="F453" s="9"/>
      <c r="G453" s="14" t="s">
        <v>14</v>
      </c>
      <c r="H453" s="11">
        <v>1</v>
      </c>
      <c r="I453" s="11"/>
      <c r="J453" s="11"/>
      <c r="K453" s="11"/>
      <c r="L453" s="9"/>
      <c r="M453" s="9"/>
      <c r="N453" s="14" t="s">
        <v>12</v>
      </c>
      <c r="O453" s="11">
        <v>3</v>
      </c>
      <c r="P453" s="11"/>
      <c r="Q453" s="11"/>
      <c r="R453" s="11"/>
      <c r="S453" s="9"/>
      <c r="T453" s="9"/>
      <c r="U453" s="30"/>
      <c r="V453" s="29" t="s">
        <v>49</v>
      </c>
      <c r="W453" s="9"/>
      <c r="X453" s="31" t="s">
        <v>27</v>
      </c>
      <c r="Y453" s="9"/>
      <c r="Z453" s="9"/>
      <c r="AA453" s="9"/>
    </row>
    <row r="454" spans="1:31" ht="31.5" thickTop="1" thickBot="1" x14ac:dyDescent="0.3">
      <c r="A454" s="9"/>
      <c r="B454" s="9"/>
      <c r="C454" s="9"/>
      <c r="D454" s="9"/>
      <c r="E454" s="11"/>
      <c r="F454" s="11"/>
      <c r="G454" s="14" t="s">
        <v>33</v>
      </c>
      <c r="H454" s="20">
        <f>H447+IF(L436&lt;3.5,2.5,5)</f>
        <v>125</v>
      </c>
      <c r="I454" s="11" t="s">
        <v>31</v>
      </c>
      <c r="J454" s="11" t="s">
        <v>30</v>
      </c>
      <c r="K454" s="11" t="s">
        <v>34</v>
      </c>
      <c r="L454" s="10" t="s">
        <v>32</v>
      </c>
      <c r="M454" s="10"/>
      <c r="N454" s="14"/>
      <c r="O454" s="20">
        <f>O447</f>
        <v>150</v>
      </c>
      <c r="P454" s="11" t="s">
        <v>31</v>
      </c>
      <c r="Q454" s="11" t="s">
        <v>30</v>
      </c>
      <c r="R454" s="11" t="s">
        <v>34</v>
      </c>
      <c r="S454" s="10" t="s">
        <v>32</v>
      </c>
      <c r="T454" s="10"/>
      <c r="U454" s="26" t="s">
        <v>34</v>
      </c>
      <c r="V454" s="26" t="s">
        <v>48</v>
      </c>
      <c r="W454" s="26" t="s">
        <v>34</v>
      </c>
      <c r="X454" s="26" t="s">
        <v>48</v>
      </c>
      <c r="Y454" s="9"/>
      <c r="Z454" s="9"/>
      <c r="AA454" s="9"/>
    </row>
    <row r="455" spans="1:31" ht="16.5" thickTop="1" thickBot="1" x14ac:dyDescent="0.3">
      <c r="A455" s="9"/>
      <c r="B455" s="9"/>
      <c r="C455" s="9"/>
      <c r="D455" s="9"/>
      <c r="E455" s="11"/>
      <c r="F455" s="11"/>
      <c r="G455" s="14"/>
      <c r="H455" s="11"/>
      <c r="I455" s="15">
        <v>5</v>
      </c>
      <c r="J455" s="11">
        <v>65</v>
      </c>
      <c r="K455" s="12">
        <f>CEILING(H454*J455/100*0.9,2.5)</f>
        <v>75</v>
      </c>
      <c r="M455" s="9"/>
      <c r="N455" s="14"/>
      <c r="O455" s="11"/>
      <c r="P455" s="15">
        <v>5</v>
      </c>
      <c r="Q455" s="11">
        <v>75</v>
      </c>
      <c r="R455" s="12">
        <f>CEILING(O454*0.9*Q455/100,5)</f>
        <v>105</v>
      </c>
      <c r="T455" s="9"/>
      <c r="U455" s="8">
        <f>IF(V437&gt;11.5,U437+2.5,U437)</f>
        <v>70</v>
      </c>
      <c r="V455" s="4"/>
      <c r="W455" s="8">
        <f>IF(X451&gt;11.5,W451+2.5,W451)</f>
        <v>42.5</v>
      </c>
      <c r="X455" s="24"/>
      <c r="Y455" s="9"/>
      <c r="Z455" s="9"/>
      <c r="AA455" s="9"/>
    </row>
    <row r="456" spans="1:31" ht="16.5" thickTop="1" thickBot="1" x14ac:dyDescent="0.3">
      <c r="A456" s="9"/>
      <c r="B456" s="9"/>
      <c r="C456" s="9"/>
      <c r="D456" s="9"/>
      <c r="E456" s="11"/>
      <c r="F456" s="11"/>
      <c r="G456" s="14"/>
      <c r="H456" s="11"/>
      <c r="I456" s="15">
        <v>5</v>
      </c>
      <c r="J456" s="11">
        <v>65</v>
      </c>
      <c r="K456" s="12">
        <f>CEILING(H454*J456/100*0.9,2.5)</f>
        <v>75</v>
      </c>
      <c r="M456" s="9"/>
      <c r="N456" s="14"/>
      <c r="O456" s="11"/>
      <c r="P456" s="15">
        <v>3</v>
      </c>
      <c r="Q456" s="11">
        <v>85</v>
      </c>
      <c r="R456" s="12">
        <f>CEILING(O454*0.9*Q456/100,5)</f>
        <v>115</v>
      </c>
      <c r="T456" s="9"/>
      <c r="U456" s="8">
        <f>U455</f>
        <v>70</v>
      </c>
      <c r="V456" s="4"/>
      <c r="W456" s="8">
        <f>W455</f>
        <v>42.5</v>
      </c>
      <c r="X456" s="24"/>
      <c r="Y456" s="9"/>
      <c r="Z456" s="9"/>
      <c r="AA456" s="9"/>
    </row>
    <row r="457" spans="1:31" ht="16.5" thickTop="1" thickBot="1" x14ac:dyDescent="0.3">
      <c r="A457" s="9"/>
      <c r="B457" s="9"/>
      <c r="C457" s="9"/>
      <c r="D457" s="9"/>
      <c r="E457" s="11"/>
      <c r="F457" s="11"/>
      <c r="G457" s="14"/>
      <c r="H457" s="11"/>
      <c r="I457" s="15">
        <v>5</v>
      </c>
      <c r="J457" s="11">
        <v>75</v>
      </c>
      <c r="K457" s="12">
        <f>CEILING(H454*J457/100*0.9,2.5)</f>
        <v>85</v>
      </c>
      <c r="M457" s="9"/>
      <c r="N457" s="14"/>
      <c r="O457" s="11" t="s">
        <v>35</v>
      </c>
      <c r="P457" s="15">
        <v>1</v>
      </c>
      <c r="Q457" s="11">
        <v>95</v>
      </c>
      <c r="R457" s="12">
        <f>CEILING(O454*0.9*Q457/100,5)</f>
        <v>130</v>
      </c>
      <c r="T457" s="9"/>
      <c r="U457" s="8">
        <f>U456</f>
        <v>70</v>
      </c>
      <c r="V457" s="4"/>
      <c r="W457" s="8">
        <f>W456</f>
        <v>42.5</v>
      </c>
      <c r="X457" s="24"/>
      <c r="Y457" s="9"/>
      <c r="Z457" s="9"/>
      <c r="AA457" s="9"/>
    </row>
    <row r="458" spans="1:31" ht="16.5" thickTop="1" thickBot="1" x14ac:dyDescent="0.3">
      <c r="A458" s="9"/>
      <c r="B458" s="9"/>
      <c r="C458" s="9"/>
      <c r="D458" s="9"/>
      <c r="E458" s="11"/>
      <c r="F458" s="11"/>
      <c r="G458" s="14"/>
      <c r="H458" s="11"/>
      <c r="I458" s="15">
        <v>5</v>
      </c>
      <c r="J458" s="11">
        <v>75</v>
      </c>
      <c r="K458" s="12">
        <f>CEILING(H454*J458/100*0.9,2.5)</f>
        <v>85</v>
      </c>
      <c r="M458" s="9"/>
      <c r="N458" s="14"/>
      <c r="O458" s="11"/>
      <c r="P458" s="11"/>
      <c r="Q458" s="11"/>
      <c r="R458" s="11"/>
      <c r="S458" s="9"/>
      <c r="T458" s="9"/>
      <c r="U458" s="8">
        <f>U457</f>
        <v>70</v>
      </c>
      <c r="V458" s="4"/>
      <c r="W458" s="8">
        <f>W457</f>
        <v>42.5</v>
      </c>
      <c r="X458" s="25"/>
      <c r="Y458" s="9"/>
      <c r="Z458" s="9"/>
      <c r="AA458" s="9"/>
    </row>
    <row r="459" spans="1:31" ht="16.5" thickTop="1" thickBot="1" x14ac:dyDescent="0.3">
      <c r="A459" s="9"/>
      <c r="B459" s="9"/>
      <c r="C459" s="9"/>
      <c r="D459" s="9"/>
      <c r="E459" s="11"/>
      <c r="F459" s="11"/>
      <c r="G459" s="14"/>
      <c r="H459" s="11"/>
      <c r="I459" s="15">
        <v>5</v>
      </c>
      <c r="J459" s="11">
        <v>85</v>
      </c>
      <c r="K459" s="12">
        <f>CEILING(H454*J459/100*0.9,2.5)</f>
        <v>97.5</v>
      </c>
      <c r="M459" s="9"/>
      <c r="N459" s="14"/>
      <c r="O459" s="11"/>
      <c r="P459" s="11"/>
      <c r="Q459" s="11"/>
      <c r="R459" s="11"/>
      <c r="S459" s="9"/>
      <c r="T459" s="9"/>
      <c r="U459" s="9"/>
      <c r="V459" s="9"/>
      <c r="W459" s="9"/>
      <c r="X459" s="9"/>
      <c r="Y459" s="9"/>
      <c r="Z459" s="9"/>
      <c r="AA459" s="9"/>
      <c r="AC459">
        <f>K459*L459*0.0333+K459</f>
        <v>97.5</v>
      </c>
      <c r="AE459">
        <f>R457*S457*0.0333+R457</f>
        <v>130</v>
      </c>
    </row>
    <row r="460" spans="1:31" ht="16.5" thickTop="1" thickBot="1" x14ac:dyDescent="0.3">
      <c r="A460" s="9"/>
      <c r="B460" s="9"/>
      <c r="C460">
        <f>IF(H460&gt;3.4,0,H460)+IF(O460&gt;3.4,0,O460)</f>
        <v>4</v>
      </c>
      <c r="D460" t="s">
        <v>16</v>
      </c>
      <c r="E460" t="s">
        <v>3</v>
      </c>
      <c r="F460" s="9"/>
      <c r="G460" s="14" t="s">
        <v>4</v>
      </c>
      <c r="H460" s="11">
        <v>1</v>
      </c>
      <c r="I460" s="11"/>
      <c r="J460" s="11"/>
      <c r="K460" s="11"/>
      <c r="L460" s="9"/>
      <c r="M460" s="9"/>
      <c r="N460" s="14" t="s">
        <v>13</v>
      </c>
      <c r="O460" s="11">
        <v>3</v>
      </c>
      <c r="P460" s="11"/>
      <c r="Q460" s="11"/>
      <c r="R460" s="11"/>
      <c r="S460" s="9"/>
      <c r="T460" s="9"/>
      <c r="U460" s="9"/>
      <c r="V460" s="28" t="s">
        <v>28</v>
      </c>
      <c r="W460" s="9"/>
      <c r="X460" s="27" t="s">
        <v>25</v>
      </c>
      <c r="Y460" s="9"/>
      <c r="Z460" s="27" t="s">
        <v>26</v>
      </c>
      <c r="AA460" s="9"/>
    </row>
    <row r="461" spans="1:31" ht="31.5" thickTop="1" thickBot="1" x14ac:dyDescent="0.3">
      <c r="A461" s="9"/>
      <c r="B461" s="9"/>
      <c r="C461" s="9"/>
      <c r="D461" s="9"/>
      <c r="E461" s="11"/>
      <c r="F461" s="11"/>
      <c r="G461" s="14" t="s">
        <v>33</v>
      </c>
      <c r="H461" s="20">
        <f>H419+IF(L422&lt;3.5,2.5,5)</f>
        <v>77.5</v>
      </c>
      <c r="I461" s="11" t="s">
        <v>31</v>
      </c>
      <c r="J461" s="11" t="s">
        <v>30</v>
      </c>
      <c r="K461" s="11" t="s">
        <v>34</v>
      </c>
      <c r="L461" s="10" t="s">
        <v>32</v>
      </c>
      <c r="M461" s="10"/>
      <c r="N461" s="14"/>
      <c r="O461" s="20">
        <f>O440</f>
        <v>190</v>
      </c>
      <c r="P461" s="11" t="s">
        <v>31</v>
      </c>
      <c r="Q461" s="11" t="s">
        <v>30</v>
      </c>
      <c r="R461" s="11" t="s">
        <v>34</v>
      </c>
      <c r="S461" s="10" t="s">
        <v>32</v>
      </c>
      <c r="T461" s="10"/>
      <c r="U461" s="26" t="s">
        <v>34</v>
      </c>
      <c r="V461" s="26" t="s">
        <v>48</v>
      </c>
      <c r="W461" s="26" t="s">
        <v>34</v>
      </c>
      <c r="X461" s="26" t="s">
        <v>48</v>
      </c>
      <c r="Y461" s="26" t="s">
        <v>34</v>
      </c>
      <c r="Z461" s="26" t="s">
        <v>48</v>
      </c>
      <c r="AA461" s="9"/>
    </row>
    <row r="462" spans="1:31" ht="16.5" thickTop="1" thickBot="1" x14ac:dyDescent="0.3">
      <c r="A462" s="9"/>
      <c r="B462" s="9"/>
      <c r="C462" s="9"/>
      <c r="D462" s="9"/>
      <c r="E462" s="11"/>
      <c r="F462" s="11"/>
      <c r="G462" s="14"/>
      <c r="H462" s="11"/>
      <c r="I462" s="15">
        <v>5</v>
      </c>
      <c r="J462" s="11">
        <v>65</v>
      </c>
      <c r="K462" s="12">
        <f>CEILING(H461*J462/100*0.9,2.5)</f>
        <v>47.5</v>
      </c>
      <c r="M462" s="9"/>
      <c r="N462" s="14"/>
      <c r="O462" s="11"/>
      <c r="P462" s="15">
        <v>5</v>
      </c>
      <c r="Q462" s="11">
        <v>75</v>
      </c>
      <c r="R462" s="12">
        <f>CEILING(O461*0.9*Q462/100,5)</f>
        <v>130</v>
      </c>
      <c r="T462" s="9"/>
      <c r="U462" s="8">
        <f>IF(V444&gt;11.5,U444+2.5,U444)</f>
        <v>17.5</v>
      </c>
      <c r="V462" s="4"/>
      <c r="W462" s="8">
        <f>IF(X444&gt;11.5,W444+2.5,W444)</f>
        <v>35</v>
      </c>
      <c r="X462" s="24"/>
      <c r="Y462" s="8">
        <f>IF(Z444&gt;11.5,Y444+2,Y444)</f>
        <v>8</v>
      </c>
      <c r="Z462" s="24"/>
      <c r="AA462" s="9"/>
    </row>
    <row r="463" spans="1:31" ht="16.5" thickTop="1" thickBot="1" x14ac:dyDescent="0.3">
      <c r="A463" s="9"/>
      <c r="B463" s="9"/>
      <c r="C463" s="9"/>
      <c r="D463" s="9"/>
      <c r="E463" s="11"/>
      <c r="F463" s="11"/>
      <c r="G463" s="14"/>
      <c r="H463" s="11"/>
      <c r="I463" s="15">
        <v>5</v>
      </c>
      <c r="J463" s="11">
        <v>65</v>
      </c>
      <c r="K463" s="12">
        <f>CEILING(H461*J463/100*0.9,2.5)</f>
        <v>47.5</v>
      </c>
      <c r="M463" s="9"/>
      <c r="N463" s="14"/>
      <c r="O463" s="11"/>
      <c r="P463" s="15">
        <v>3</v>
      </c>
      <c r="Q463" s="11">
        <v>85</v>
      </c>
      <c r="R463" s="12">
        <f>CEILING(O461*0.9*Q463/100,5)</f>
        <v>150</v>
      </c>
      <c r="T463" s="9"/>
      <c r="U463" s="8">
        <f>U462</f>
        <v>17.5</v>
      </c>
      <c r="V463" s="3"/>
      <c r="W463" s="8">
        <f>W462</f>
        <v>35</v>
      </c>
      <c r="X463" s="24"/>
      <c r="Y463" s="8">
        <f>Y462</f>
        <v>8</v>
      </c>
      <c r="Z463" s="24"/>
      <c r="AA463" s="9"/>
    </row>
    <row r="464" spans="1:31" ht="16.5" thickTop="1" thickBot="1" x14ac:dyDescent="0.3">
      <c r="A464" s="9"/>
      <c r="B464" s="9"/>
      <c r="C464" s="9"/>
      <c r="D464" s="9"/>
      <c r="E464" s="11"/>
      <c r="F464" s="11"/>
      <c r="G464" s="14"/>
      <c r="H464" s="11"/>
      <c r="I464" s="15">
        <v>5</v>
      </c>
      <c r="J464" s="11">
        <v>75</v>
      </c>
      <c r="K464" s="12">
        <f>CEILING(H461*J464/100*0.9,2.5)</f>
        <v>52.5</v>
      </c>
      <c r="M464" s="9"/>
      <c r="N464" s="14"/>
      <c r="O464" s="11" t="s">
        <v>35</v>
      </c>
      <c r="P464" s="15">
        <v>1</v>
      </c>
      <c r="Q464" s="11">
        <v>95</v>
      </c>
      <c r="R464" s="12">
        <f>CEILING(O461*0.9*Q464/100,5)</f>
        <v>165</v>
      </c>
      <c r="T464" s="9"/>
      <c r="U464" s="8">
        <f>U463</f>
        <v>17.5</v>
      </c>
      <c r="W464" s="8">
        <f>W463</f>
        <v>35</v>
      </c>
      <c r="X464" s="24"/>
      <c r="Y464" s="8">
        <f>Y463</f>
        <v>8</v>
      </c>
      <c r="Z464" s="24"/>
      <c r="AA464" s="9"/>
    </row>
    <row r="465" spans="1:32" ht="16.5" thickTop="1" thickBot="1" x14ac:dyDescent="0.3">
      <c r="A465" s="9"/>
      <c r="B465" s="9"/>
      <c r="C465" s="9"/>
      <c r="D465" s="9"/>
      <c r="E465" s="11"/>
      <c r="F465" s="11"/>
      <c r="G465" s="14"/>
      <c r="H465" s="11"/>
      <c r="I465" s="15">
        <v>5</v>
      </c>
      <c r="J465" s="11">
        <v>75</v>
      </c>
      <c r="K465" s="12">
        <f>CEILING(H461*J465/100*0.9,2.5)</f>
        <v>52.5</v>
      </c>
      <c r="M465" s="9"/>
      <c r="N465" s="14"/>
      <c r="O465" s="11"/>
      <c r="P465" s="11"/>
      <c r="Q465" s="11"/>
      <c r="R465" s="11"/>
      <c r="S465" s="9"/>
      <c r="T465" s="9"/>
      <c r="U465" s="8">
        <f>U464</f>
        <v>17.5</v>
      </c>
      <c r="W465" s="8">
        <f>W464</f>
        <v>35</v>
      </c>
      <c r="X465" s="25"/>
      <c r="Y465" s="8">
        <f>Y464</f>
        <v>8</v>
      </c>
      <c r="Z465" s="25"/>
      <c r="AA465" s="9"/>
    </row>
    <row r="466" spans="1:32" ht="16.5" thickTop="1" thickBot="1" x14ac:dyDescent="0.3">
      <c r="A466" s="9"/>
      <c r="B466" s="9"/>
      <c r="C466" s="9"/>
      <c r="D466" s="9"/>
      <c r="E466" s="11"/>
      <c r="F466" s="11"/>
      <c r="G466" s="14"/>
      <c r="H466" s="11"/>
      <c r="I466" s="15">
        <v>5</v>
      </c>
      <c r="J466" s="11">
        <v>85</v>
      </c>
      <c r="K466" s="12">
        <f>CEILING(H461*J466/100*0.9,2.5)</f>
        <v>60</v>
      </c>
      <c r="M466" s="9"/>
      <c r="N466" s="14"/>
      <c r="O466" s="11"/>
      <c r="P466" s="11"/>
      <c r="Q466" s="11"/>
      <c r="R466" s="11"/>
      <c r="S466" s="9"/>
      <c r="T466" s="9"/>
      <c r="U466" s="9"/>
      <c r="V466" s="9"/>
      <c r="W466" s="9"/>
      <c r="X466" s="9"/>
      <c r="Y466" s="9"/>
      <c r="Z466" s="9"/>
      <c r="AA466" s="9"/>
      <c r="AD466">
        <f>K466*L466*0.0333+K466</f>
        <v>60</v>
      </c>
      <c r="AF466">
        <f>R464*S464*0.0333+R464</f>
        <v>165</v>
      </c>
    </row>
    <row r="467" spans="1:32" ht="16.5" thickTop="1" thickBot="1" x14ac:dyDescent="0.3">
      <c r="A467" s="9"/>
      <c r="B467" s="9"/>
      <c r="C467">
        <f>IF(H467&gt;3.4,0,H467)+IF(O467&gt;3.4,0,O467)</f>
        <v>2</v>
      </c>
      <c r="D467" t="s">
        <v>17</v>
      </c>
      <c r="E467" t="s">
        <v>2</v>
      </c>
      <c r="F467" s="9"/>
      <c r="G467" s="14" t="s">
        <v>14</v>
      </c>
      <c r="H467" s="11">
        <v>2</v>
      </c>
      <c r="I467" s="11"/>
      <c r="J467" s="11"/>
      <c r="K467" s="11"/>
      <c r="L467" s="9"/>
      <c r="M467" s="9"/>
      <c r="N467" s="14" t="s">
        <v>12</v>
      </c>
      <c r="O467" s="11">
        <v>4</v>
      </c>
      <c r="P467" s="11"/>
      <c r="Q467" s="11"/>
      <c r="R467" s="11"/>
      <c r="S467" s="9"/>
      <c r="T467" s="9"/>
      <c r="U467" s="9"/>
      <c r="V467" s="27" t="s">
        <v>47</v>
      </c>
      <c r="W467" s="9"/>
      <c r="X467" s="17" t="s">
        <v>27</v>
      </c>
      <c r="Y467" s="9"/>
      <c r="Z467" s="9"/>
      <c r="AA467" s="9"/>
    </row>
    <row r="468" spans="1:32" ht="31.5" thickTop="1" thickBot="1" x14ac:dyDescent="0.3">
      <c r="A468" s="9"/>
      <c r="B468" s="9"/>
      <c r="C468" s="9"/>
      <c r="D468" s="9"/>
      <c r="E468" s="11"/>
      <c r="F468" s="11"/>
      <c r="G468" s="14" t="s">
        <v>33</v>
      </c>
      <c r="H468" s="19">
        <f>H454</f>
        <v>125</v>
      </c>
      <c r="I468" s="11" t="s">
        <v>31</v>
      </c>
      <c r="J468" s="11" t="s">
        <v>30</v>
      </c>
      <c r="K468" s="11" t="s">
        <v>34</v>
      </c>
      <c r="L468" s="10" t="s">
        <v>32</v>
      </c>
      <c r="M468" s="10"/>
      <c r="N468" s="14" t="s">
        <v>33</v>
      </c>
      <c r="O468" s="20">
        <f>O454</f>
        <v>150</v>
      </c>
      <c r="P468" s="11" t="s">
        <v>31</v>
      </c>
      <c r="Q468" s="11" t="s">
        <v>30</v>
      </c>
      <c r="R468" s="11" t="s">
        <v>34</v>
      </c>
      <c r="S468" s="10" t="s">
        <v>32</v>
      </c>
      <c r="T468" s="10"/>
      <c r="U468" s="26" t="s">
        <v>34</v>
      </c>
      <c r="V468" s="26" t="s">
        <v>48</v>
      </c>
      <c r="W468" s="26" t="s">
        <v>34</v>
      </c>
      <c r="X468" s="26" t="s">
        <v>48</v>
      </c>
      <c r="Y468" s="9"/>
      <c r="Z468" s="9"/>
      <c r="AA468" s="9"/>
    </row>
    <row r="469" spans="1:32" ht="16.5" thickTop="1" thickBot="1" x14ac:dyDescent="0.3">
      <c r="A469" s="9"/>
      <c r="B469" s="9"/>
      <c r="C469" s="9"/>
      <c r="D469" s="9"/>
      <c r="E469" s="11"/>
      <c r="F469" s="11"/>
      <c r="G469" s="14"/>
      <c r="H469" s="11"/>
      <c r="I469" s="15">
        <v>3</v>
      </c>
      <c r="J469" s="11">
        <v>70</v>
      </c>
      <c r="K469" s="12">
        <f>CEILING(H468*J469/100*0.9,2.5)</f>
        <v>80</v>
      </c>
      <c r="M469" s="9"/>
      <c r="N469" s="14"/>
      <c r="O469" s="11"/>
      <c r="P469" s="15">
        <v>5</v>
      </c>
      <c r="Q469" s="11">
        <v>40</v>
      </c>
      <c r="R469" s="12">
        <f>CEILING(O468*Q469/100*0.9,5)</f>
        <v>55</v>
      </c>
      <c r="T469" s="9"/>
      <c r="U469" s="8">
        <f>IF(V451&gt;11.5,U451+2.5,U451)</f>
        <v>60</v>
      </c>
      <c r="W469" s="8">
        <f>IF(X451&gt;11.5,W451+2.5,W451)</f>
        <v>42.5</v>
      </c>
      <c r="X469" s="24"/>
      <c r="Y469" s="9"/>
      <c r="Z469" s="9"/>
      <c r="AA469" s="9"/>
    </row>
    <row r="470" spans="1:32" ht="16.5" thickTop="1" thickBot="1" x14ac:dyDescent="0.3">
      <c r="A470" s="9"/>
      <c r="B470" s="9"/>
      <c r="C470" s="9"/>
      <c r="D470" s="9"/>
      <c r="E470" s="11"/>
      <c r="F470" s="11"/>
      <c r="G470" s="14"/>
      <c r="H470" s="11"/>
      <c r="I470" s="15">
        <v>3</v>
      </c>
      <c r="J470" s="11">
        <v>70</v>
      </c>
      <c r="K470" s="12">
        <f>CEILING(H468*J470/100*0.9,2.5)</f>
        <v>80</v>
      </c>
      <c r="M470" s="9"/>
      <c r="N470" s="14"/>
      <c r="O470" s="11"/>
      <c r="P470" s="15">
        <v>5</v>
      </c>
      <c r="Q470" s="11">
        <v>40</v>
      </c>
      <c r="R470" s="12">
        <f>CEILING(O468*Q470/100*0.9,5)</f>
        <v>55</v>
      </c>
      <c r="T470" s="9"/>
      <c r="U470" s="8">
        <f>U469</f>
        <v>60</v>
      </c>
      <c r="W470" s="8">
        <f>W469</f>
        <v>42.5</v>
      </c>
      <c r="X470" s="24"/>
      <c r="Y470" s="9"/>
      <c r="Z470" s="9"/>
      <c r="AA470" s="9"/>
    </row>
    <row r="471" spans="1:32" ht="16.5" thickTop="1" thickBot="1" x14ac:dyDescent="0.3">
      <c r="A471" s="9"/>
      <c r="B471" s="9"/>
      <c r="C471" s="9"/>
      <c r="D471" s="9"/>
      <c r="E471" s="11"/>
      <c r="F471" s="11"/>
      <c r="G471" s="14"/>
      <c r="H471" s="11"/>
      <c r="I471" s="15">
        <v>3</v>
      </c>
      <c r="J471" s="11">
        <v>80</v>
      </c>
      <c r="K471" s="12">
        <f>CEILING(H468*J471/100*0.9,2.5)</f>
        <v>90</v>
      </c>
      <c r="M471" s="9"/>
      <c r="N471" s="14"/>
      <c r="O471" s="11"/>
      <c r="P471" s="15">
        <v>5</v>
      </c>
      <c r="Q471" s="11">
        <v>50</v>
      </c>
      <c r="R471" s="12">
        <f>CEILING(O468*Q471/100*0.9,5)</f>
        <v>70</v>
      </c>
      <c r="T471" s="9"/>
      <c r="U471" s="8">
        <f>U470</f>
        <v>60</v>
      </c>
      <c r="W471" s="8">
        <f>W470</f>
        <v>42.5</v>
      </c>
      <c r="X471" s="24"/>
      <c r="Y471" s="9"/>
      <c r="Z471" s="9"/>
      <c r="AA471" s="9"/>
    </row>
    <row r="472" spans="1:32" ht="16.5" thickTop="1" thickBot="1" x14ac:dyDescent="0.3">
      <c r="A472" s="9"/>
      <c r="B472" s="9"/>
      <c r="C472" s="9"/>
      <c r="D472" s="9"/>
      <c r="E472" s="11"/>
      <c r="F472" s="11"/>
      <c r="G472" s="14"/>
      <c r="H472" s="11"/>
      <c r="I472" s="15">
        <v>3</v>
      </c>
      <c r="J472" s="11">
        <v>80</v>
      </c>
      <c r="K472" s="12">
        <f>CEILING(H468*J472/100*0.9,2.5)</f>
        <v>90</v>
      </c>
      <c r="M472" s="9"/>
      <c r="N472" s="14"/>
      <c r="O472" s="11"/>
      <c r="P472" s="15">
        <v>5</v>
      </c>
      <c r="Q472" s="11">
        <v>50</v>
      </c>
      <c r="R472" s="12">
        <f>CEILING(O468*Q472/100*0.9,5)</f>
        <v>70</v>
      </c>
      <c r="T472" s="9"/>
      <c r="U472" s="8">
        <f>U471</f>
        <v>60</v>
      </c>
      <c r="W472" s="8">
        <f>W471</f>
        <v>42.5</v>
      </c>
      <c r="X472" s="25"/>
      <c r="Y472" s="9"/>
      <c r="Z472" s="9"/>
      <c r="AA472" s="9"/>
    </row>
    <row r="473" spans="1:32" ht="16.5" thickTop="1" thickBot="1" x14ac:dyDescent="0.3">
      <c r="A473" s="9"/>
      <c r="B473" s="9"/>
      <c r="C473" s="9"/>
      <c r="D473" s="9"/>
      <c r="E473" s="11"/>
      <c r="F473" s="11"/>
      <c r="G473" s="14"/>
      <c r="H473" s="11"/>
      <c r="I473" s="15">
        <v>3</v>
      </c>
      <c r="J473" s="11">
        <v>90</v>
      </c>
      <c r="K473" s="12">
        <f>CEILING(H468*J473/100*0.9,2.5)</f>
        <v>102.5</v>
      </c>
      <c r="M473" s="9"/>
      <c r="N473" s="14"/>
      <c r="O473" s="11"/>
      <c r="P473" s="15">
        <v>5</v>
      </c>
      <c r="Q473" s="11">
        <v>60</v>
      </c>
      <c r="R473" s="12">
        <f>CEILING(O468*Q473/100*0.9,5)</f>
        <v>85</v>
      </c>
      <c r="T473" s="9"/>
      <c r="U473" s="9"/>
      <c r="V473" s="9"/>
      <c r="W473" s="9"/>
      <c r="X473" s="9"/>
      <c r="Y473" s="9"/>
      <c r="Z473" s="9"/>
      <c r="AA473" s="9"/>
      <c r="AC473">
        <f>K473*L473*0.0333+K473</f>
        <v>102.5</v>
      </c>
      <c r="AE473">
        <f>R473*S473*0.0333+R473</f>
        <v>85</v>
      </c>
    </row>
    <row r="474" spans="1:32" ht="16.5" thickTop="1" thickBot="1" x14ac:dyDescent="0.3">
      <c r="A474" s="9"/>
      <c r="B474" s="1" t="s">
        <v>53</v>
      </c>
      <c r="C474">
        <f>IF(H474&gt;3.4,0,H474)+IF(O474&gt;3.4,0,O474)</f>
        <v>4</v>
      </c>
      <c r="D474" t="s">
        <v>15</v>
      </c>
      <c r="E474" t="s">
        <v>2</v>
      </c>
      <c r="F474" s="9"/>
      <c r="G474" s="14" t="s">
        <v>14</v>
      </c>
      <c r="H474" s="11">
        <v>3</v>
      </c>
      <c r="I474" s="11"/>
      <c r="J474" s="11"/>
      <c r="K474" s="11"/>
      <c r="L474" s="9"/>
      <c r="M474" s="9"/>
      <c r="N474" s="14" t="s">
        <v>12</v>
      </c>
      <c r="O474" s="11">
        <v>1</v>
      </c>
      <c r="P474" s="11"/>
      <c r="Q474" s="11"/>
      <c r="R474" s="11"/>
      <c r="S474" s="9"/>
      <c r="T474" s="9"/>
      <c r="U474" s="30"/>
      <c r="V474" s="29" t="s">
        <v>49</v>
      </c>
      <c r="W474" s="9"/>
      <c r="X474" s="31" t="s">
        <v>27</v>
      </c>
      <c r="Y474" s="9"/>
      <c r="Z474" s="9"/>
      <c r="AA474" s="9"/>
    </row>
    <row r="475" spans="1:32" ht="31.5" thickTop="1" thickBot="1" x14ac:dyDescent="0.3">
      <c r="A475" s="9"/>
      <c r="B475" s="9"/>
      <c r="C475" s="9"/>
      <c r="D475" s="9"/>
      <c r="E475" s="11"/>
      <c r="F475" s="11"/>
      <c r="G475" s="14"/>
      <c r="H475" s="20">
        <f>H468</f>
        <v>125</v>
      </c>
      <c r="I475" s="11" t="s">
        <v>31</v>
      </c>
      <c r="J475" s="11" t="s">
        <v>30</v>
      </c>
      <c r="K475" s="11" t="s">
        <v>34</v>
      </c>
      <c r="L475" s="10" t="s">
        <v>32</v>
      </c>
      <c r="M475" s="10"/>
      <c r="N475" s="14" t="s">
        <v>33</v>
      </c>
      <c r="O475" s="20">
        <f>O454+IF(S457&lt;3.5,2.5,5)</f>
        <v>152.5</v>
      </c>
      <c r="P475" s="11" t="s">
        <v>31</v>
      </c>
      <c r="Q475" s="11" t="s">
        <v>30</v>
      </c>
      <c r="R475" s="11" t="s">
        <v>34</v>
      </c>
      <c r="S475" s="10" t="s">
        <v>32</v>
      </c>
      <c r="T475" s="10"/>
      <c r="U475" s="26" t="s">
        <v>34</v>
      </c>
      <c r="V475" s="26" t="s">
        <v>48</v>
      </c>
      <c r="W475" s="26" t="s">
        <v>34</v>
      </c>
      <c r="X475" s="26" t="s">
        <v>48</v>
      </c>
      <c r="Y475" s="9"/>
      <c r="Z475" s="9"/>
      <c r="AA475" s="9"/>
    </row>
    <row r="476" spans="1:32" ht="16.5" thickTop="1" thickBot="1" x14ac:dyDescent="0.3">
      <c r="A476" s="9"/>
      <c r="B476" s="9"/>
      <c r="C476" s="9"/>
      <c r="D476" s="9"/>
      <c r="E476" s="11"/>
      <c r="F476" s="11"/>
      <c r="G476" s="14"/>
      <c r="H476" s="11"/>
      <c r="I476" s="15">
        <v>5</v>
      </c>
      <c r="J476" s="11">
        <v>75</v>
      </c>
      <c r="K476" s="12">
        <f>CEILING(H475*0.9*J476/100,2.5)</f>
        <v>85</v>
      </c>
      <c r="M476" s="9"/>
      <c r="N476" s="14"/>
      <c r="O476" s="11"/>
      <c r="P476" s="15">
        <v>5</v>
      </c>
      <c r="Q476" s="11">
        <v>65</v>
      </c>
      <c r="R476" s="12">
        <f>CEILING(O475*Q476/100*0.9,5)</f>
        <v>90</v>
      </c>
      <c r="T476" s="9"/>
      <c r="U476" s="8">
        <f>IF(V458&gt;11.5,U458+2.5,U458)</f>
        <v>70</v>
      </c>
      <c r="V476" s="4"/>
      <c r="W476" s="8">
        <f>IF(X472&gt;11.5,W472+2.5,W472)</f>
        <v>42.5</v>
      </c>
      <c r="X476" s="24"/>
      <c r="Y476" s="9"/>
      <c r="Z476" s="9"/>
      <c r="AA476" s="9"/>
    </row>
    <row r="477" spans="1:32" ht="16.5" thickTop="1" thickBot="1" x14ac:dyDescent="0.3">
      <c r="A477" s="9"/>
      <c r="B477" s="9"/>
      <c r="C477" s="9"/>
      <c r="D477" s="9"/>
      <c r="E477" s="11"/>
      <c r="F477" s="11"/>
      <c r="G477" s="14"/>
      <c r="H477" s="11"/>
      <c r="I477" s="15">
        <v>3</v>
      </c>
      <c r="J477" s="11">
        <v>85</v>
      </c>
      <c r="K477" s="12">
        <f>CEILING(H475*0.9*J477/100,2.5)</f>
        <v>97.5</v>
      </c>
      <c r="M477" s="9"/>
      <c r="N477" s="14"/>
      <c r="O477" s="11"/>
      <c r="P477" s="15">
        <v>5</v>
      </c>
      <c r="Q477" s="11">
        <v>65</v>
      </c>
      <c r="R477" s="12">
        <f>CEILING(O475*Q477/100*0.9,5)</f>
        <v>90</v>
      </c>
      <c r="T477" s="9"/>
      <c r="U477" s="8">
        <f>U476</f>
        <v>70</v>
      </c>
      <c r="V477" s="4"/>
      <c r="W477" s="8">
        <f>W476</f>
        <v>42.5</v>
      </c>
      <c r="X477" s="24"/>
      <c r="Y477" s="9"/>
      <c r="Z477" s="9"/>
      <c r="AA477" s="9"/>
    </row>
    <row r="478" spans="1:32" ht="16.5" thickTop="1" thickBot="1" x14ac:dyDescent="0.3">
      <c r="A478" s="9"/>
      <c r="B478" s="9"/>
      <c r="C478" s="9"/>
      <c r="D478" s="9"/>
      <c r="E478" s="11"/>
      <c r="F478" s="11"/>
      <c r="G478" s="14"/>
      <c r="H478" s="11" t="s">
        <v>35</v>
      </c>
      <c r="I478" s="15">
        <v>1</v>
      </c>
      <c r="J478" s="11">
        <v>95</v>
      </c>
      <c r="K478" s="12">
        <f>CEILING(H475*0.9*J478/100,2.5)</f>
        <v>107.5</v>
      </c>
      <c r="M478" s="9"/>
      <c r="N478" s="14"/>
      <c r="O478" s="11"/>
      <c r="P478" s="15">
        <v>5</v>
      </c>
      <c r="Q478" s="11">
        <v>75</v>
      </c>
      <c r="R478" s="12">
        <f>CEILING(O475*Q478/100*0.9,5)</f>
        <v>105</v>
      </c>
      <c r="T478" s="9"/>
      <c r="U478" s="8">
        <f>U477</f>
        <v>70</v>
      </c>
      <c r="V478" s="4"/>
      <c r="W478" s="8">
        <f>W477</f>
        <v>42.5</v>
      </c>
      <c r="X478" s="24"/>
      <c r="Y478" s="9"/>
      <c r="Z478" s="9"/>
      <c r="AA478" s="9"/>
      <c r="AC478">
        <f>K478*L478*0.0333+K478</f>
        <v>107.5</v>
      </c>
      <c r="AE478">
        <f>R478*S478*0.0333+R478</f>
        <v>105</v>
      </c>
    </row>
    <row r="479" spans="1:32" ht="16.5" thickTop="1" thickBot="1" x14ac:dyDescent="0.3">
      <c r="A479" s="9"/>
      <c r="B479" s="9"/>
      <c r="C479" s="9"/>
      <c r="D479" s="9"/>
      <c r="E479" s="11"/>
      <c r="F479" s="11"/>
      <c r="G479" s="14"/>
      <c r="H479" s="11"/>
      <c r="I479" s="11"/>
      <c r="J479" s="11"/>
      <c r="K479" s="11"/>
      <c r="L479" s="9"/>
      <c r="M479" s="9"/>
      <c r="N479" s="14"/>
      <c r="O479" s="11"/>
      <c r="P479" s="15">
        <v>5</v>
      </c>
      <c r="Q479" s="11">
        <v>75</v>
      </c>
      <c r="R479" s="12">
        <f>CEILING(O475*Q479/100*0.9,5)</f>
        <v>105</v>
      </c>
      <c r="T479" s="9"/>
      <c r="U479" s="8">
        <f>U478</f>
        <v>70</v>
      </c>
      <c r="V479" s="4"/>
      <c r="W479" s="8">
        <f>W478</f>
        <v>42.5</v>
      </c>
      <c r="X479" s="25"/>
      <c r="Y479" s="9"/>
      <c r="Z479" s="9"/>
      <c r="AA479" s="9"/>
    </row>
    <row r="480" spans="1:32" ht="16.5" thickTop="1" thickBot="1" x14ac:dyDescent="0.3">
      <c r="A480" s="9"/>
      <c r="B480" s="9"/>
      <c r="C480" s="9"/>
      <c r="D480" s="9"/>
      <c r="E480" s="11"/>
      <c r="F480" s="11"/>
      <c r="G480" s="14"/>
      <c r="H480" s="11"/>
      <c r="I480" s="11"/>
      <c r="J480" s="11"/>
      <c r="K480" s="11"/>
      <c r="L480" s="9"/>
      <c r="M480" s="9"/>
      <c r="N480" s="14"/>
      <c r="O480" s="11"/>
      <c r="P480" s="16">
        <v>5</v>
      </c>
      <c r="Q480" s="11">
        <v>85</v>
      </c>
      <c r="R480" s="12">
        <f>CEILING(O475*Q480/100*0.9,5)</f>
        <v>120</v>
      </c>
      <c r="T480" s="9"/>
      <c r="U480" s="9"/>
      <c r="V480" s="9"/>
      <c r="W480" s="9"/>
      <c r="X480" s="9"/>
      <c r="Y480" s="9"/>
      <c r="Z480" s="9"/>
      <c r="AA480" s="9"/>
    </row>
    <row r="481" spans="1:32" ht="16.5" thickTop="1" thickBot="1" x14ac:dyDescent="0.3">
      <c r="A481" s="9"/>
      <c r="B481" s="9"/>
      <c r="C481">
        <f>IF(H481&gt;3.4,0,H481)+IF(O481&gt;3.4,0,O481)</f>
        <v>2</v>
      </c>
      <c r="D481" t="s">
        <v>16</v>
      </c>
      <c r="E481" t="s">
        <v>3</v>
      </c>
      <c r="F481" s="9"/>
      <c r="G481" s="14" t="s">
        <v>4</v>
      </c>
      <c r="H481" s="11">
        <v>2</v>
      </c>
      <c r="I481" s="11"/>
      <c r="J481" s="11"/>
      <c r="K481" s="11"/>
      <c r="L481" s="9"/>
      <c r="M481" s="9"/>
      <c r="N481" s="14" t="s">
        <v>13</v>
      </c>
      <c r="O481" s="11">
        <v>4</v>
      </c>
      <c r="P481" s="11"/>
      <c r="Q481" s="11"/>
      <c r="R481" s="11"/>
      <c r="S481" s="9"/>
      <c r="T481" s="9"/>
      <c r="U481" s="9"/>
      <c r="V481" s="28" t="s">
        <v>28</v>
      </c>
      <c r="W481" s="9"/>
      <c r="X481" s="27" t="s">
        <v>25</v>
      </c>
      <c r="Y481" s="9"/>
      <c r="Z481" s="27" t="s">
        <v>26</v>
      </c>
      <c r="AA481" s="9"/>
    </row>
    <row r="482" spans="1:32" ht="31.5" thickTop="1" thickBot="1" x14ac:dyDescent="0.3">
      <c r="A482" s="9"/>
      <c r="B482" s="9"/>
      <c r="C482" s="9"/>
      <c r="D482" s="9"/>
      <c r="E482" s="11"/>
      <c r="F482" s="11"/>
      <c r="G482" s="14" t="s">
        <v>33</v>
      </c>
      <c r="H482" s="20">
        <f>H461</f>
        <v>77.5</v>
      </c>
      <c r="I482" s="11" t="s">
        <v>31</v>
      </c>
      <c r="J482" s="11" t="s">
        <v>30</v>
      </c>
      <c r="K482" s="11" t="s">
        <v>34</v>
      </c>
      <c r="L482" s="10" t="s">
        <v>32</v>
      </c>
      <c r="M482" s="10"/>
      <c r="N482" s="14" t="s">
        <v>33</v>
      </c>
      <c r="O482" s="20">
        <f>O461</f>
        <v>190</v>
      </c>
      <c r="P482" s="11" t="s">
        <v>31</v>
      </c>
      <c r="Q482" s="11" t="s">
        <v>30</v>
      </c>
      <c r="R482" s="11" t="s">
        <v>34</v>
      </c>
      <c r="S482" s="10" t="s">
        <v>32</v>
      </c>
      <c r="T482" s="10"/>
      <c r="U482" s="26" t="s">
        <v>34</v>
      </c>
      <c r="V482" s="26" t="s">
        <v>48</v>
      </c>
      <c r="W482" s="26" t="s">
        <v>34</v>
      </c>
      <c r="X482" s="26" t="s">
        <v>48</v>
      </c>
      <c r="Y482" s="26" t="s">
        <v>34</v>
      </c>
      <c r="Z482" s="26" t="s">
        <v>48</v>
      </c>
      <c r="AA482" s="9"/>
    </row>
    <row r="483" spans="1:32" ht="16.5" thickTop="1" thickBot="1" x14ac:dyDescent="0.3">
      <c r="A483" s="9"/>
      <c r="B483" s="9"/>
      <c r="C483" s="9"/>
      <c r="D483" s="9"/>
      <c r="E483" s="11"/>
      <c r="F483" s="11"/>
      <c r="G483" s="14"/>
      <c r="H483" s="11"/>
      <c r="I483" s="15">
        <v>3</v>
      </c>
      <c r="J483" s="11">
        <v>70</v>
      </c>
      <c r="K483" s="12">
        <f>CEILING(H482*J483/100*0.9,2.5)</f>
        <v>50</v>
      </c>
      <c r="M483" s="9"/>
      <c r="N483" s="14"/>
      <c r="O483" s="11"/>
      <c r="P483" s="15">
        <v>5</v>
      </c>
      <c r="Q483" s="11">
        <v>40</v>
      </c>
      <c r="R483" s="12">
        <f>CEILING(O482*Q483/100*0.9,5)</f>
        <v>70</v>
      </c>
      <c r="T483" s="9"/>
      <c r="U483" s="8">
        <f>IF(V465&gt;11.5,U465+2.5,U465)</f>
        <v>17.5</v>
      </c>
      <c r="V483" s="4"/>
      <c r="W483" s="8">
        <f>IF(X465&gt;11.5,W465+2.5,W465)</f>
        <v>35</v>
      </c>
      <c r="X483" s="24"/>
      <c r="Y483" s="8">
        <f>IF(Z465&gt;11.5,Y465+2,Y465)</f>
        <v>8</v>
      </c>
      <c r="Z483" s="24"/>
      <c r="AA483" s="9"/>
    </row>
    <row r="484" spans="1:32" ht="16.5" thickTop="1" thickBot="1" x14ac:dyDescent="0.3">
      <c r="A484" s="9"/>
      <c r="B484" s="9"/>
      <c r="C484" s="9"/>
      <c r="D484" s="9"/>
      <c r="E484" s="11"/>
      <c r="F484" s="11"/>
      <c r="G484" s="14"/>
      <c r="H484" s="11"/>
      <c r="I484" s="15">
        <v>3</v>
      </c>
      <c r="J484" s="11">
        <v>70</v>
      </c>
      <c r="K484" s="12">
        <f>CEILING(H482*J484/100*0.9,2.5)</f>
        <v>50</v>
      </c>
      <c r="M484" s="9"/>
      <c r="N484" s="14"/>
      <c r="O484" s="11"/>
      <c r="P484" s="15">
        <v>5</v>
      </c>
      <c r="Q484" s="11">
        <v>40</v>
      </c>
      <c r="R484" s="12">
        <f>CEILING(O482*Q484/100*0.9,5)</f>
        <v>70</v>
      </c>
      <c r="T484" s="9"/>
      <c r="U484" s="8">
        <f>U483</f>
        <v>17.5</v>
      </c>
      <c r="V484" s="3"/>
      <c r="W484" s="8">
        <f>W483</f>
        <v>35</v>
      </c>
      <c r="X484" s="24"/>
      <c r="Y484" s="8">
        <f>Y483</f>
        <v>8</v>
      </c>
      <c r="Z484" s="24"/>
      <c r="AA484" s="9"/>
    </row>
    <row r="485" spans="1:32" ht="16.5" thickTop="1" thickBot="1" x14ac:dyDescent="0.3">
      <c r="A485" s="9"/>
      <c r="B485" s="9"/>
      <c r="C485" s="9"/>
      <c r="D485" s="9"/>
      <c r="E485" s="11"/>
      <c r="F485" s="11"/>
      <c r="G485" s="14"/>
      <c r="H485" s="11"/>
      <c r="I485" s="15">
        <v>3</v>
      </c>
      <c r="J485" s="11">
        <v>80</v>
      </c>
      <c r="K485" s="12">
        <f>CEILING(H482*J485/100*0.9,2.5)</f>
        <v>57.5</v>
      </c>
      <c r="M485" s="9"/>
      <c r="N485" s="14"/>
      <c r="O485" s="11"/>
      <c r="P485" s="15">
        <v>5</v>
      </c>
      <c r="Q485" s="11">
        <v>50</v>
      </c>
      <c r="R485" s="12">
        <f>CEILING(O482*Q485/100*0.9,5)</f>
        <v>90</v>
      </c>
      <c r="T485" s="9"/>
      <c r="U485" s="8">
        <f>U484</f>
        <v>17.5</v>
      </c>
      <c r="W485" s="8">
        <f>W484</f>
        <v>35</v>
      </c>
      <c r="X485" s="24"/>
      <c r="Y485" s="8">
        <f>Y484</f>
        <v>8</v>
      </c>
      <c r="Z485" s="24"/>
      <c r="AA485" s="9"/>
    </row>
    <row r="486" spans="1:32" ht="16.5" thickTop="1" thickBot="1" x14ac:dyDescent="0.3">
      <c r="A486" s="9"/>
      <c r="B486" s="9"/>
      <c r="C486" s="9"/>
      <c r="D486" s="9"/>
      <c r="E486" s="11"/>
      <c r="F486" s="11"/>
      <c r="G486" s="14"/>
      <c r="H486" s="11"/>
      <c r="I486" s="15">
        <v>3</v>
      </c>
      <c r="J486" s="11">
        <v>80</v>
      </c>
      <c r="K486" s="12">
        <f>CEILING(H482*J486/100*0.9,2.5)</f>
        <v>57.5</v>
      </c>
      <c r="M486" s="9"/>
      <c r="N486" s="14"/>
      <c r="O486" s="11"/>
      <c r="P486" s="15">
        <v>5</v>
      </c>
      <c r="Q486" s="11">
        <v>50</v>
      </c>
      <c r="R486" s="12">
        <f>CEILING(O482*Q486/100*0.9,5)</f>
        <v>90</v>
      </c>
      <c r="T486" s="9"/>
      <c r="U486" s="8">
        <f>U485</f>
        <v>17.5</v>
      </c>
      <c r="W486" s="8">
        <f>W485</f>
        <v>35</v>
      </c>
      <c r="X486" s="25"/>
      <c r="Y486" s="8">
        <f>Y485</f>
        <v>8</v>
      </c>
      <c r="Z486" s="25"/>
      <c r="AA486" s="9"/>
    </row>
    <row r="487" spans="1:32" ht="16.5" thickTop="1" thickBot="1" x14ac:dyDescent="0.3">
      <c r="A487" s="9"/>
      <c r="B487" s="9"/>
      <c r="C487" s="9"/>
      <c r="D487" s="9"/>
      <c r="E487" s="11"/>
      <c r="F487" s="11"/>
      <c r="G487" s="14"/>
      <c r="H487" s="11"/>
      <c r="I487" s="15">
        <v>3</v>
      </c>
      <c r="J487" s="11">
        <v>90</v>
      </c>
      <c r="K487" s="12">
        <f>CEILING(H482*J487/100*0.9,2.5)</f>
        <v>65</v>
      </c>
      <c r="M487" s="9"/>
      <c r="N487" s="14"/>
      <c r="O487" s="11"/>
      <c r="P487" s="15">
        <v>5</v>
      </c>
      <c r="Q487" s="11">
        <v>60</v>
      </c>
      <c r="R487" s="12">
        <f>CEILING(O482*Q487/100*0.9,5)</f>
        <v>105</v>
      </c>
      <c r="T487" s="9"/>
      <c r="U487" s="9"/>
      <c r="V487" s="9"/>
      <c r="W487" s="9"/>
      <c r="X487" s="9"/>
      <c r="Y487" s="9"/>
      <c r="Z487" s="9"/>
      <c r="AA487" s="9"/>
      <c r="AD487">
        <f>K487*L487*0.0333+K487</f>
        <v>65</v>
      </c>
      <c r="AF487">
        <f>R487*S487*0.0333+R487</f>
        <v>105</v>
      </c>
    </row>
    <row r="488" spans="1:32" ht="16.5" thickTop="1" thickBot="1" x14ac:dyDescent="0.3">
      <c r="A488" s="9"/>
      <c r="B488" s="9"/>
      <c r="C488">
        <f>IF(H488&gt;3.4,0,H488)+IF(O488&gt;3.4,0,O488)</f>
        <v>2</v>
      </c>
      <c r="D488" t="s">
        <v>17</v>
      </c>
      <c r="E488" t="s">
        <v>2</v>
      </c>
      <c r="F488" s="9"/>
      <c r="G488" s="14" t="s">
        <v>14</v>
      </c>
      <c r="H488" s="11">
        <v>4</v>
      </c>
      <c r="I488" s="11"/>
      <c r="J488" s="11"/>
      <c r="K488" s="11"/>
      <c r="L488" s="9"/>
      <c r="M488" s="9"/>
      <c r="N488" s="14" t="s">
        <v>12</v>
      </c>
      <c r="O488" s="11">
        <v>2</v>
      </c>
      <c r="P488" s="11"/>
      <c r="Q488" s="11"/>
      <c r="R488" s="11"/>
      <c r="S488" s="9"/>
      <c r="T488" s="9"/>
      <c r="U488" s="9"/>
      <c r="V488" s="27" t="s">
        <v>47</v>
      </c>
      <c r="W488" s="9"/>
      <c r="X488" s="17" t="s">
        <v>27</v>
      </c>
      <c r="Y488" s="9"/>
      <c r="Z488" s="9"/>
      <c r="AA488" s="9"/>
    </row>
    <row r="489" spans="1:32" ht="31.5" thickTop="1" thickBot="1" x14ac:dyDescent="0.3">
      <c r="A489" s="9"/>
      <c r="B489" s="9"/>
      <c r="C489" s="9"/>
      <c r="D489" s="9"/>
      <c r="E489" s="11"/>
      <c r="F489" s="11"/>
      <c r="G489" s="14" t="s">
        <v>33</v>
      </c>
      <c r="H489" s="20">
        <f>H475</f>
        <v>125</v>
      </c>
      <c r="I489" s="11" t="s">
        <v>31</v>
      </c>
      <c r="J489" s="11" t="s">
        <v>30</v>
      </c>
      <c r="K489" s="11" t="s">
        <v>34</v>
      </c>
      <c r="L489" s="10" t="s">
        <v>32</v>
      </c>
      <c r="M489" s="10"/>
      <c r="N489" s="14" t="s">
        <v>33</v>
      </c>
      <c r="O489" s="20">
        <f>O475</f>
        <v>152.5</v>
      </c>
      <c r="P489" s="11" t="s">
        <v>31</v>
      </c>
      <c r="Q489" s="11" t="s">
        <v>30</v>
      </c>
      <c r="R489" s="11" t="s">
        <v>34</v>
      </c>
      <c r="S489" s="10" t="s">
        <v>32</v>
      </c>
      <c r="T489" s="10"/>
      <c r="U489" s="26" t="s">
        <v>34</v>
      </c>
      <c r="V489" s="26" t="s">
        <v>48</v>
      </c>
      <c r="W489" s="26" t="s">
        <v>34</v>
      </c>
      <c r="X489" s="26" t="s">
        <v>48</v>
      </c>
      <c r="Y489" s="9"/>
      <c r="Z489" s="9"/>
      <c r="AA489" s="9"/>
    </row>
    <row r="490" spans="1:32" ht="16.5" thickTop="1" thickBot="1" x14ac:dyDescent="0.3">
      <c r="A490" s="9"/>
      <c r="B490" s="9"/>
      <c r="C490" s="9"/>
      <c r="D490" s="9"/>
      <c r="E490" s="11"/>
      <c r="F490" s="11"/>
      <c r="G490" s="14"/>
      <c r="H490" s="11"/>
      <c r="I490" s="15">
        <v>5</v>
      </c>
      <c r="J490" s="11">
        <v>40</v>
      </c>
      <c r="K490" s="12">
        <f>CEILING(H489*J490/100*0.9,2.5)</f>
        <v>45</v>
      </c>
      <c r="M490" s="9"/>
      <c r="N490" s="14"/>
      <c r="O490" s="11"/>
      <c r="P490" s="15">
        <v>3</v>
      </c>
      <c r="Q490" s="11">
        <v>70</v>
      </c>
      <c r="R490" s="12">
        <f>CEILING(O489*Q490/100*0.9,5)</f>
        <v>100</v>
      </c>
      <c r="T490" s="9"/>
      <c r="U490" s="8">
        <f>IF(V472&gt;11.5,U472+2.5,U472)</f>
        <v>60</v>
      </c>
      <c r="W490" s="8">
        <f>IF(X472&gt;11.5,W472+2.5,W472)</f>
        <v>42.5</v>
      </c>
      <c r="X490" s="24"/>
      <c r="Y490" s="9"/>
      <c r="Z490" s="9"/>
      <c r="AA490" s="9"/>
    </row>
    <row r="491" spans="1:32" ht="16.5" thickTop="1" thickBot="1" x14ac:dyDescent="0.3">
      <c r="A491" s="9"/>
      <c r="B491" s="9"/>
      <c r="C491" s="9"/>
      <c r="D491" s="9"/>
      <c r="E491" s="11"/>
      <c r="F491" s="11"/>
      <c r="G491" s="14"/>
      <c r="H491" s="11"/>
      <c r="I491" s="15">
        <v>5</v>
      </c>
      <c r="J491" s="11">
        <v>40</v>
      </c>
      <c r="K491" s="12">
        <f>CEILING(H489*J491/100*0.9,2.5)</f>
        <v>45</v>
      </c>
      <c r="M491" s="9"/>
      <c r="N491" s="14"/>
      <c r="O491" s="11"/>
      <c r="P491" s="15">
        <v>3</v>
      </c>
      <c r="Q491" s="11">
        <v>70</v>
      </c>
      <c r="R491" s="12">
        <f>CEILING(O489*Q491/100*0.9,5)</f>
        <v>100</v>
      </c>
      <c r="T491" s="9"/>
      <c r="U491" s="8">
        <f>U490</f>
        <v>60</v>
      </c>
      <c r="W491" s="8">
        <f>W490</f>
        <v>42.5</v>
      </c>
      <c r="X491" s="24"/>
      <c r="Y491" s="9"/>
      <c r="Z491" s="9"/>
      <c r="AA491" s="9"/>
    </row>
    <row r="492" spans="1:32" ht="16.5" thickTop="1" thickBot="1" x14ac:dyDescent="0.3">
      <c r="A492" s="9"/>
      <c r="B492" s="9"/>
      <c r="C492" s="9"/>
      <c r="D492" s="9"/>
      <c r="E492" s="11"/>
      <c r="F492" s="11"/>
      <c r="G492" s="14"/>
      <c r="H492" s="11"/>
      <c r="I492" s="15">
        <v>5</v>
      </c>
      <c r="J492" s="11">
        <v>50</v>
      </c>
      <c r="K492" s="12">
        <f>CEILING(H489*J492/100*0.9,2.5)</f>
        <v>57.5</v>
      </c>
      <c r="M492" s="9"/>
      <c r="N492" s="14"/>
      <c r="O492" s="11"/>
      <c r="P492" s="15">
        <v>3</v>
      </c>
      <c r="Q492" s="11">
        <v>80</v>
      </c>
      <c r="R492" s="12">
        <f>CEILING(O489*Q492/100*0.9,5)</f>
        <v>110</v>
      </c>
      <c r="T492" s="9"/>
      <c r="U492" s="8">
        <f>U491</f>
        <v>60</v>
      </c>
      <c r="W492" s="8">
        <f>W491</f>
        <v>42.5</v>
      </c>
      <c r="X492" s="24"/>
      <c r="Y492" s="9"/>
      <c r="Z492" s="9"/>
      <c r="AA492" s="9"/>
    </row>
    <row r="493" spans="1:32" ht="16.5" thickTop="1" thickBot="1" x14ac:dyDescent="0.3">
      <c r="A493" s="9"/>
      <c r="B493" s="9"/>
      <c r="C493" s="9"/>
      <c r="D493" s="9"/>
      <c r="E493" s="11"/>
      <c r="F493" s="11"/>
      <c r="G493" s="14"/>
      <c r="H493" s="11"/>
      <c r="I493" s="15">
        <v>5</v>
      </c>
      <c r="J493" s="11">
        <v>50</v>
      </c>
      <c r="K493" s="12">
        <f>CEILING(H489*J493/100*0.9,2.5)</f>
        <v>57.5</v>
      </c>
      <c r="M493" s="9"/>
      <c r="N493" s="14"/>
      <c r="O493" s="11"/>
      <c r="P493" s="15">
        <v>3</v>
      </c>
      <c r="Q493" s="11">
        <v>80</v>
      </c>
      <c r="R493" s="12">
        <f>CEILING(O489*Q493/100*0.9,5)</f>
        <v>110</v>
      </c>
      <c r="T493" s="9"/>
      <c r="U493" s="8">
        <f>U492</f>
        <v>60</v>
      </c>
      <c r="W493" s="8">
        <f>W492</f>
        <v>42.5</v>
      </c>
      <c r="X493" s="25"/>
      <c r="Y493" s="9"/>
      <c r="Z493" s="9"/>
      <c r="AA493" s="9"/>
    </row>
    <row r="494" spans="1:32" ht="16.5" thickTop="1" thickBot="1" x14ac:dyDescent="0.3">
      <c r="A494" s="9"/>
      <c r="B494" s="9"/>
      <c r="C494" s="9"/>
      <c r="D494" s="9"/>
      <c r="E494" s="11"/>
      <c r="F494" s="11"/>
      <c r="G494" s="14"/>
      <c r="H494" s="11"/>
      <c r="I494" s="16">
        <v>5</v>
      </c>
      <c r="J494" s="11">
        <v>60</v>
      </c>
      <c r="K494" s="12">
        <f>CEILING(H489*J494/100*0.9,2.5)</f>
        <v>67.5</v>
      </c>
      <c r="M494" s="9"/>
      <c r="N494" s="14"/>
      <c r="O494" s="11"/>
      <c r="P494" s="16">
        <v>3</v>
      </c>
      <c r="Q494" s="11">
        <v>90</v>
      </c>
      <c r="R494" s="12">
        <f>CEILING(O489*Q494/100*0.9,5)</f>
        <v>125</v>
      </c>
      <c r="T494" s="9"/>
      <c r="U494" s="9"/>
      <c r="V494" s="9"/>
      <c r="W494" s="9"/>
      <c r="X494" s="9"/>
      <c r="Y494" s="9"/>
      <c r="Z494" s="9"/>
      <c r="AA494" s="9"/>
      <c r="AC494">
        <f>K494*L494*0.0333+K494</f>
        <v>67.5</v>
      </c>
      <c r="AE494">
        <f>R494*S494*0.0333+R494</f>
        <v>125</v>
      </c>
    </row>
    <row r="495" spans="1:32" ht="16.5" thickTop="1" thickBot="1" x14ac:dyDescent="0.3">
      <c r="A495" s="9"/>
      <c r="B495" s="1" t="s">
        <v>54</v>
      </c>
      <c r="C495">
        <f>IF(H495&gt;3.4,0,H495)+IF(O495&gt;3.4,0,O495)</f>
        <v>4</v>
      </c>
      <c r="D495" t="s">
        <v>15</v>
      </c>
      <c r="E495" t="s">
        <v>2</v>
      </c>
      <c r="F495" s="9"/>
      <c r="G495" s="14" t="s">
        <v>14</v>
      </c>
      <c r="H495" s="11">
        <v>1</v>
      </c>
      <c r="I495" s="11"/>
      <c r="J495" s="11"/>
      <c r="K495" s="11"/>
      <c r="L495" s="9"/>
      <c r="M495" s="9"/>
      <c r="N495" s="14" t="s">
        <v>12</v>
      </c>
      <c r="O495" s="11">
        <v>3</v>
      </c>
      <c r="P495" s="11"/>
      <c r="Q495" s="11"/>
      <c r="R495" s="11"/>
      <c r="S495" s="9"/>
      <c r="T495" s="9"/>
      <c r="U495" s="30"/>
      <c r="V495" s="29" t="s">
        <v>49</v>
      </c>
      <c r="W495" s="9"/>
      <c r="X495" s="31" t="s">
        <v>27</v>
      </c>
      <c r="Y495" s="9"/>
      <c r="Z495" s="9"/>
      <c r="AA495" s="9"/>
    </row>
    <row r="496" spans="1:32" ht="31.5" thickTop="1" thickBot="1" x14ac:dyDescent="0.3">
      <c r="A496" s="9"/>
      <c r="B496" s="9"/>
      <c r="C496" s="9"/>
      <c r="D496" s="9"/>
      <c r="E496" s="11"/>
      <c r="F496" s="11"/>
      <c r="G496" s="14" t="s">
        <v>33</v>
      </c>
      <c r="H496" s="20">
        <f>H475+IF(L478&lt;3.5,2.5,5)</f>
        <v>127.5</v>
      </c>
      <c r="I496" s="11" t="s">
        <v>31</v>
      </c>
      <c r="J496" s="11" t="s">
        <v>30</v>
      </c>
      <c r="K496" s="11" t="s">
        <v>34</v>
      </c>
      <c r="L496" s="10" t="s">
        <v>32</v>
      </c>
      <c r="M496" s="10"/>
      <c r="N496" s="14"/>
      <c r="O496" s="20">
        <f>O489</f>
        <v>152.5</v>
      </c>
      <c r="P496" s="11" t="s">
        <v>31</v>
      </c>
      <c r="Q496" s="11" t="s">
        <v>30</v>
      </c>
      <c r="R496" s="11" t="s">
        <v>34</v>
      </c>
      <c r="S496" s="10" t="s">
        <v>32</v>
      </c>
      <c r="T496" s="10"/>
      <c r="U496" s="26" t="s">
        <v>34</v>
      </c>
      <c r="V496" s="26" t="s">
        <v>48</v>
      </c>
      <c r="W496" s="26" t="s">
        <v>34</v>
      </c>
      <c r="X496" s="26" t="s">
        <v>48</v>
      </c>
      <c r="Y496" s="9"/>
      <c r="Z496" s="9"/>
      <c r="AA496" s="9"/>
    </row>
    <row r="497" spans="1:32" ht="16.5" thickTop="1" thickBot="1" x14ac:dyDescent="0.3">
      <c r="A497" s="9"/>
      <c r="B497" s="9"/>
      <c r="C497" s="9"/>
      <c r="D497" s="9"/>
      <c r="E497" s="11"/>
      <c r="F497" s="11"/>
      <c r="G497" s="14"/>
      <c r="H497" s="11"/>
      <c r="I497" s="15">
        <v>5</v>
      </c>
      <c r="J497" s="11">
        <v>65</v>
      </c>
      <c r="K497" s="12">
        <f>CEILING(H496*J497/100*0.9,2.5)</f>
        <v>75</v>
      </c>
      <c r="M497" s="9"/>
      <c r="N497" s="14"/>
      <c r="O497" s="11"/>
      <c r="P497" s="15">
        <v>5</v>
      </c>
      <c r="Q497" s="11">
        <v>75</v>
      </c>
      <c r="R497" s="12">
        <f>CEILING(O496*0.9*Q497/100,5)</f>
        <v>105</v>
      </c>
      <c r="T497" s="9"/>
      <c r="U497" s="8">
        <f>IF(V479&gt;11.5,U479+2.5,U479)</f>
        <v>70</v>
      </c>
      <c r="V497" s="4"/>
      <c r="W497" s="8">
        <f>IF(X493&gt;11.5,W493+2.5,W493)</f>
        <v>42.5</v>
      </c>
      <c r="X497" s="24"/>
      <c r="Y497" s="9"/>
      <c r="Z497" s="9"/>
      <c r="AA497" s="9"/>
    </row>
    <row r="498" spans="1:32" ht="16.5" thickTop="1" thickBot="1" x14ac:dyDescent="0.3">
      <c r="A498" s="9"/>
      <c r="B498" s="9"/>
      <c r="C498" s="9"/>
      <c r="D498" s="9"/>
      <c r="E498" s="11"/>
      <c r="F498" s="11"/>
      <c r="G498" s="14"/>
      <c r="H498" s="11"/>
      <c r="I498" s="15">
        <v>5</v>
      </c>
      <c r="J498" s="11">
        <v>65</v>
      </c>
      <c r="K498" s="12">
        <f>CEILING(H496*J498/100*0.9,2.5)</f>
        <v>75</v>
      </c>
      <c r="M498" s="9"/>
      <c r="N498" s="14"/>
      <c r="O498" s="11"/>
      <c r="P498" s="15">
        <v>3</v>
      </c>
      <c r="Q498" s="11">
        <v>85</v>
      </c>
      <c r="R498" s="12">
        <f>CEILING(O496*0.9*Q498/100,5)</f>
        <v>120</v>
      </c>
      <c r="T498" s="9"/>
      <c r="U498" s="8">
        <f>U497</f>
        <v>70</v>
      </c>
      <c r="V498" s="4"/>
      <c r="W498" s="8">
        <f>W497</f>
        <v>42.5</v>
      </c>
      <c r="X498" s="24"/>
      <c r="Y498" s="9"/>
      <c r="Z498" s="9"/>
      <c r="AA498" s="9"/>
    </row>
    <row r="499" spans="1:32" ht="16.5" thickTop="1" thickBot="1" x14ac:dyDescent="0.3">
      <c r="A499" s="9"/>
      <c r="B499" s="9"/>
      <c r="C499" s="9"/>
      <c r="D499" s="9"/>
      <c r="E499" s="11"/>
      <c r="F499" s="11"/>
      <c r="G499" s="14"/>
      <c r="H499" s="11"/>
      <c r="I499" s="15">
        <v>5</v>
      </c>
      <c r="J499" s="11">
        <v>75</v>
      </c>
      <c r="K499" s="12">
        <f>CEILING(H496*J499/100*0.9,2.5)</f>
        <v>87.5</v>
      </c>
      <c r="M499" s="9"/>
      <c r="N499" s="14"/>
      <c r="O499" s="11" t="s">
        <v>35</v>
      </c>
      <c r="P499" s="15">
        <v>1</v>
      </c>
      <c r="Q499" s="11">
        <v>95</v>
      </c>
      <c r="R499" s="12">
        <f>CEILING(O496*0.9*Q499/100,5)</f>
        <v>135</v>
      </c>
      <c r="T499" s="9"/>
      <c r="U499" s="8">
        <f>U498</f>
        <v>70</v>
      </c>
      <c r="V499" s="4"/>
      <c r="W499" s="8">
        <f>W498</f>
        <v>42.5</v>
      </c>
      <c r="X499" s="24"/>
      <c r="Y499" s="9"/>
      <c r="Z499" s="9"/>
      <c r="AA499" s="9"/>
    </row>
    <row r="500" spans="1:32" ht="16.5" thickTop="1" thickBot="1" x14ac:dyDescent="0.3">
      <c r="A500" s="9"/>
      <c r="B500" s="9"/>
      <c r="C500" s="9"/>
      <c r="D500" s="9"/>
      <c r="E500" s="11"/>
      <c r="F500" s="11"/>
      <c r="G500" s="14"/>
      <c r="H500" s="11"/>
      <c r="I500" s="15">
        <v>5</v>
      </c>
      <c r="J500" s="11">
        <v>75</v>
      </c>
      <c r="K500" s="12">
        <f>CEILING(H496*J500/100*0.9,2.5)</f>
        <v>87.5</v>
      </c>
      <c r="M500" s="9"/>
      <c r="N500" s="14"/>
      <c r="O500" s="11"/>
      <c r="P500" s="11"/>
      <c r="Q500" s="11"/>
      <c r="R500" s="11"/>
      <c r="S500" s="9"/>
      <c r="T500" s="9"/>
      <c r="U500" s="8">
        <f>U499</f>
        <v>70</v>
      </c>
      <c r="V500" s="4"/>
      <c r="W500" s="8">
        <f>W499</f>
        <v>42.5</v>
      </c>
      <c r="X500" s="25"/>
      <c r="Y500" s="9"/>
      <c r="Z500" s="9"/>
      <c r="AA500" s="9"/>
    </row>
    <row r="501" spans="1:32" ht="16.5" thickTop="1" thickBot="1" x14ac:dyDescent="0.3">
      <c r="A501" s="9"/>
      <c r="B501" s="9"/>
      <c r="C501" s="9"/>
      <c r="D501" s="9"/>
      <c r="E501" s="11"/>
      <c r="F501" s="11"/>
      <c r="G501" s="14"/>
      <c r="H501" s="11"/>
      <c r="I501" s="15">
        <v>5</v>
      </c>
      <c r="J501" s="11">
        <v>85</v>
      </c>
      <c r="K501" s="12">
        <f>CEILING(H496*J501/100*0.9,2.5)</f>
        <v>100</v>
      </c>
      <c r="M501" s="9"/>
      <c r="N501" s="14"/>
      <c r="O501" s="11"/>
      <c r="P501" s="11"/>
      <c r="Q501" s="11"/>
      <c r="R501" s="11"/>
      <c r="S501" s="9"/>
      <c r="T501" s="9"/>
      <c r="U501" s="9"/>
      <c r="V501" s="9"/>
      <c r="W501" s="9"/>
      <c r="X501" s="9"/>
      <c r="Y501" s="9"/>
      <c r="Z501" s="9"/>
      <c r="AA501" s="9"/>
      <c r="AC501">
        <f>K501*L501*0.0333+K501</f>
        <v>100</v>
      </c>
      <c r="AE501">
        <f>R499*S499*0.0333+R499</f>
        <v>135</v>
      </c>
    </row>
    <row r="502" spans="1:32" ht="16.5" thickTop="1" thickBot="1" x14ac:dyDescent="0.3">
      <c r="A502" s="9"/>
      <c r="B502" s="9"/>
      <c r="C502">
        <f>IF(H502&gt;3.4,0,H502)+IF(O502&gt;3.4,0,O502)</f>
        <v>4</v>
      </c>
      <c r="D502" t="s">
        <v>16</v>
      </c>
      <c r="E502" t="s">
        <v>3</v>
      </c>
      <c r="F502" s="9"/>
      <c r="G502" s="14" t="s">
        <v>4</v>
      </c>
      <c r="H502" s="11">
        <v>3</v>
      </c>
      <c r="I502" s="11"/>
      <c r="J502" s="11"/>
      <c r="K502" s="11"/>
      <c r="L502" s="9"/>
      <c r="M502" s="9"/>
      <c r="N502" s="14" t="s">
        <v>13</v>
      </c>
      <c r="O502" s="11">
        <v>1</v>
      </c>
      <c r="P502" s="11"/>
      <c r="Q502" s="11"/>
      <c r="R502" s="11"/>
      <c r="S502" s="9"/>
      <c r="T502" s="9"/>
      <c r="U502" s="9"/>
      <c r="V502" s="28" t="s">
        <v>28</v>
      </c>
      <c r="W502" s="9"/>
      <c r="X502" s="27" t="s">
        <v>25</v>
      </c>
      <c r="Y502" s="9"/>
      <c r="Z502" s="27" t="s">
        <v>26</v>
      </c>
      <c r="AA502" s="9"/>
    </row>
    <row r="503" spans="1:32" ht="31.5" thickTop="1" thickBot="1" x14ac:dyDescent="0.3">
      <c r="A503" s="9"/>
      <c r="B503" s="9"/>
      <c r="C503" s="9"/>
      <c r="D503" s="9"/>
      <c r="E503" s="11"/>
      <c r="F503" s="11"/>
      <c r="G503" s="14"/>
      <c r="H503" s="20">
        <f>H482</f>
        <v>77.5</v>
      </c>
      <c r="I503" s="11" t="s">
        <v>31</v>
      </c>
      <c r="J503" s="11" t="s">
        <v>30</v>
      </c>
      <c r="K503" s="11" t="s">
        <v>34</v>
      </c>
      <c r="L503" s="10" t="s">
        <v>32</v>
      </c>
      <c r="M503" s="10"/>
      <c r="N503" s="14" t="s">
        <v>33</v>
      </c>
      <c r="O503" s="20">
        <f>O461+IF(S464&lt;3.5,5,10)</f>
        <v>195</v>
      </c>
      <c r="P503" s="11" t="s">
        <v>31</v>
      </c>
      <c r="Q503" s="11" t="s">
        <v>30</v>
      </c>
      <c r="R503" s="11" t="s">
        <v>34</v>
      </c>
      <c r="S503" s="10" t="s">
        <v>32</v>
      </c>
      <c r="T503" s="10"/>
      <c r="U503" s="26" t="s">
        <v>34</v>
      </c>
      <c r="V503" s="26" t="s">
        <v>48</v>
      </c>
      <c r="W503" s="26" t="s">
        <v>34</v>
      </c>
      <c r="X503" s="26" t="s">
        <v>48</v>
      </c>
      <c r="Y503" s="26" t="s">
        <v>34</v>
      </c>
      <c r="Z503" s="26" t="s">
        <v>48</v>
      </c>
      <c r="AA503" s="9"/>
    </row>
    <row r="504" spans="1:32" ht="16.5" thickTop="1" thickBot="1" x14ac:dyDescent="0.3">
      <c r="A504" s="9"/>
      <c r="B504" s="9"/>
      <c r="C504" s="9"/>
      <c r="D504" s="9"/>
      <c r="E504" s="11"/>
      <c r="F504" s="11"/>
      <c r="G504" s="14"/>
      <c r="H504" s="11"/>
      <c r="I504" s="15">
        <v>5</v>
      </c>
      <c r="J504" s="11">
        <v>75</v>
      </c>
      <c r="K504" s="12">
        <f>CEILING(H503*0.9*J504/100,2.5)</f>
        <v>52.5</v>
      </c>
      <c r="M504" s="9"/>
      <c r="N504" s="14"/>
      <c r="O504" s="11"/>
      <c r="P504" s="15">
        <v>5</v>
      </c>
      <c r="Q504" s="11">
        <v>65</v>
      </c>
      <c r="R504" s="12">
        <f>CEILING(O503*Q504/100*0.9,5)</f>
        <v>115</v>
      </c>
      <c r="T504" s="9"/>
      <c r="U504" s="8">
        <f>IF(V486&gt;11.5,U486+2.5,U486)</f>
        <v>17.5</v>
      </c>
      <c r="V504" s="4"/>
      <c r="W504" s="8">
        <f>IF(X486&gt;11.5,W486+2.5,W486)</f>
        <v>35</v>
      </c>
      <c r="X504" s="24"/>
      <c r="Y504" s="8">
        <f>IF(Z486&gt;11.5,Y486+2,Y486)</f>
        <v>8</v>
      </c>
      <c r="Z504" s="24"/>
      <c r="AA504" s="9"/>
    </row>
    <row r="505" spans="1:32" ht="16.5" thickTop="1" thickBot="1" x14ac:dyDescent="0.3">
      <c r="A505" s="9"/>
      <c r="B505" s="9"/>
      <c r="C505" s="9"/>
      <c r="D505" s="9"/>
      <c r="E505" s="11"/>
      <c r="F505" s="11"/>
      <c r="G505" s="14"/>
      <c r="H505" s="11"/>
      <c r="I505" s="15">
        <v>3</v>
      </c>
      <c r="J505" s="11">
        <v>85</v>
      </c>
      <c r="K505" s="12">
        <f>CEILING(H503*0.9*J505/100,2.5)</f>
        <v>60</v>
      </c>
      <c r="M505" s="9"/>
      <c r="N505" s="14"/>
      <c r="O505" s="11"/>
      <c r="P505" s="15">
        <v>5</v>
      </c>
      <c r="Q505" s="11">
        <v>65</v>
      </c>
      <c r="R505" s="12">
        <f>CEILING(O503*Q505/100*0.9,5)</f>
        <v>115</v>
      </c>
      <c r="T505" s="9"/>
      <c r="U505" s="8">
        <f>U504</f>
        <v>17.5</v>
      </c>
      <c r="V505" s="3"/>
      <c r="W505" s="8">
        <f>W504</f>
        <v>35</v>
      </c>
      <c r="X505" s="24"/>
      <c r="Y505" s="8">
        <f>Y504</f>
        <v>8</v>
      </c>
      <c r="Z505" s="24"/>
      <c r="AA505" s="9"/>
    </row>
    <row r="506" spans="1:32" ht="16.5" thickTop="1" thickBot="1" x14ac:dyDescent="0.3">
      <c r="A506" s="9"/>
      <c r="B506" s="9"/>
      <c r="C506" s="9"/>
      <c r="D506" s="9"/>
      <c r="E506" s="11"/>
      <c r="F506" s="11"/>
      <c r="G506" s="14"/>
      <c r="H506" s="11" t="s">
        <v>35</v>
      </c>
      <c r="I506" s="15">
        <v>1</v>
      </c>
      <c r="J506" s="11">
        <v>95</v>
      </c>
      <c r="K506" s="12">
        <f>CEILING(H503*0.9*J506/100,2.5)</f>
        <v>67.5</v>
      </c>
      <c r="M506" s="9"/>
      <c r="N506" s="14"/>
      <c r="O506" s="11"/>
      <c r="P506" s="15">
        <v>5</v>
      </c>
      <c r="Q506" s="11">
        <v>75</v>
      </c>
      <c r="R506" s="12">
        <f>CEILING(O503*Q506/100*0.9,5)</f>
        <v>135</v>
      </c>
      <c r="T506" s="9"/>
      <c r="U506" s="8">
        <f>U505</f>
        <v>17.5</v>
      </c>
      <c r="W506" s="8">
        <f>W505</f>
        <v>35</v>
      </c>
      <c r="X506" s="24"/>
      <c r="Y506" s="8">
        <f>Y505</f>
        <v>8</v>
      </c>
      <c r="Z506" s="24"/>
      <c r="AA506" s="9"/>
    </row>
    <row r="507" spans="1:32" ht="16.5" thickTop="1" thickBot="1" x14ac:dyDescent="0.3">
      <c r="A507" s="9"/>
      <c r="B507" s="9"/>
      <c r="C507" s="9"/>
      <c r="D507" s="9"/>
      <c r="E507" s="11"/>
      <c r="F507" s="11"/>
      <c r="G507" s="14"/>
      <c r="H507" s="11"/>
      <c r="I507" s="11"/>
      <c r="J507" s="11"/>
      <c r="K507" s="11"/>
      <c r="L507" s="9"/>
      <c r="M507" s="9"/>
      <c r="N507" s="14"/>
      <c r="O507" s="11"/>
      <c r="P507" s="15">
        <v>5</v>
      </c>
      <c r="Q507" s="11">
        <v>75</v>
      </c>
      <c r="R507" s="12">
        <f>CEILING(O503*Q507/100*0.9,5)</f>
        <v>135</v>
      </c>
      <c r="T507" s="9"/>
      <c r="U507" s="8">
        <f>U506</f>
        <v>17.5</v>
      </c>
      <c r="W507" s="8">
        <f>W506</f>
        <v>35</v>
      </c>
      <c r="X507" s="25"/>
      <c r="Y507" s="8">
        <f>Y506</f>
        <v>8</v>
      </c>
      <c r="Z507" s="25"/>
      <c r="AA507" s="9"/>
    </row>
    <row r="508" spans="1:32" ht="16.5" thickTop="1" thickBot="1" x14ac:dyDescent="0.3">
      <c r="A508" s="9"/>
      <c r="B508" s="9"/>
      <c r="C508" s="9"/>
      <c r="D508" s="9"/>
      <c r="E508" s="11"/>
      <c r="F508" s="11"/>
      <c r="G508" s="14"/>
      <c r="H508" s="11"/>
      <c r="I508" s="11"/>
      <c r="J508" s="11"/>
      <c r="K508" s="11"/>
      <c r="L508" s="9"/>
      <c r="M508" s="9"/>
      <c r="N508" s="14"/>
      <c r="O508" s="11"/>
      <c r="P508" s="16">
        <v>5</v>
      </c>
      <c r="Q508" s="11">
        <v>85</v>
      </c>
      <c r="R508" s="12">
        <f>CEILING(O503*Q508/100*0.9,5)</f>
        <v>150</v>
      </c>
      <c r="T508" s="9"/>
      <c r="U508" s="9"/>
      <c r="V508" s="9"/>
      <c r="W508" s="9"/>
      <c r="X508" s="9"/>
      <c r="Y508" s="9"/>
      <c r="Z508" s="9"/>
      <c r="AA508" s="9"/>
      <c r="AD508">
        <f>K506*L506*0.0333+K506</f>
        <v>67.5</v>
      </c>
      <c r="AF508">
        <f>R508*S508*0.0333+R508</f>
        <v>150</v>
      </c>
    </row>
    <row r="509" spans="1:32" ht="16.5" thickTop="1" thickBot="1" x14ac:dyDescent="0.3">
      <c r="A509" s="9"/>
      <c r="B509" s="9"/>
      <c r="C509">
        <f>IF(H509&gt;3.4,0,H509)+IF(O509&gt;3.4,0,O509)</f>
        <v>2</v>
      </c>
      <c r="D509" t="s">
        <v>17</v>
      </c>
      <c r="E509" t="s">
        <v>2</v>
      </c>
      <c r="F509" s="9"/>
      <c r="G509" s="14" t="s">
        <v>14</v>
      </c>
      <c r="H509" s="11">
        <v>2</v>
      </c>
      <c r="I509" s="11"/>
      <c r="J509" s="11"/>
      <c r="K509" s="11"/>
      <c r="L509" s="9"/>
      <c r="M509" s="9"/>
      <c r="N509" s="14" t="s">
        <v>12</v>
      </c>
      <c r="O509" s="11">
        <v>4</v>
      </c>
      <c r="P509" s="11"/>
      <c r="Q509" s="11"/>
      <c r="R509" s="11"/>
      <c r="S509" s="9"/>
      <c r="T509" s="9"/>
      <c r="U509" s="9"/>
      <c r="V509" s="27" t="s">
        <v>47</v>
      </c>
      <c r="W509" s="9"/>
      <c r="X509" s="17" t="s">
        <v>27</v>
      </c>
      <c r="Y509" s="9"/>
      <c r="Z509" s="9"/>
      <c r="AA509" s="9"/>
    </row>
    <row r="510" spans="1:32" ht="31.5" thickTop="1" thickBot="1" x14ac:dyDescent="0.3">
      <c r="A510" s="9"/>
      <c r="B510" s="9"/>
      <c r="C510" s="9"/>
      <c r="D510" s="9"/>
      <c r="E510" s="11"/>
      <c r="F510" s="11"/>
      <c r="G510" s="14" t="s">
        <v>33</v>
      </c>
      <c r="H510" s="20">
        <f>H496</f>
        <v>127.5</v>
      </c>
      <c r="I510" s="11" t="s">
        <v>31</v>
      </c>
      <c r="J510" s="11" t="s">
        <v>30</v>
      </c>
      <c r="K510" s="11" t="s">
        <v>34</v>
      </c>
      <c r="L510" s="10" t="s">
        <v>32</v>
      </c>
      <c r="M510" s="10"/>
      <c r="N510" s="14" t="s">
        <v>33</v>
      </c>
      <c r="O510" s="20">
        <f>O496</f>
        <v>152.5</v>
      </c>
      <c r="P510" s="11" t="s">
        <v>31</v>
      </c>
      <c r="Q510" s="11" t="s">
        <v>30</v>
      </c>
      <c r="R510" s="11" t="s">
        <v>34</v>
      </c>
      <c r="S510" s="10" t="s">
        <v>32</v>
      </c>
      <c r="T510" s="10"/>
      <c r="U510" s="26" t="s">
        <v>34</v>
      </c>
      <c r="V510" s="26" t="s">
        <v>48</v>
      </c>
      <c r="W510" s="26" t="s">
        <v>34</v>
      </c>
      <c r="X510" s="26" t="s">
        <v>48</v>
      </c>
      <c r="Y510" s="9"/>
      <c r="Z510" s="9"/>
      <c r="AA510" s="9"/>
    </row>
    <row r="511" spans="1:32" ht="16.5" thickTop="1" thickBot="1" x14ac:dyDescent="0.3">
      <c r="A511" s="9"/>
      <c r="B511" s="9"/>
      <c r="C511" s="9"/>
      <c r="D511" s="9"/>
      <c r="E511" s="11"/>
      <c r="F511" s="11"/>
      <c r="G511" s="14"/>
      <c r="H511" s="11"/>
      <c r="I511" s="15">
        <v>3</v>
      </c>
      <c r="J511" s="11">
        <v>70</v>
      </c>
      <c r="K511" s="12">
        <f>CEILING(H510*J511/100*0.9,2.5)</f>
        <v>82.5</v>
      </c>
      <c r="M511" s="9"/>
      <c r="N511" s="14"/>
      <c r="O511" s="11"/>
      <c r="P511" s="15">
        <v>5</v>
      </c>
      <c r="Q511" s="11">
        <v>40</v>
      </c>
      <c r="R511" s="12">
        <f>CEILING(O510*Q511/100*0.9,5)</f>
        <v>55</v>
      </c>
      <c r="T511" s="9"/>
      <c r="U511" s="8">
        <f>IF(V493&gt;11.5,U493+2.5,U493)</f>
        <v>60</v>
      </c>
      <c r="W511" s="8">
        <f>IF(X493&gt;11.5,W493+2.5,W493)</f>
        <v>42.5</v>
      </c>
      <c r="X511" s="24"/>
      <c r="Y511" s="9"/>
      <c r="Z511" s="9"/>
      <c r="AA511" s="9"/>
    </row>
    <row r="512" spans="1:32" ht="16.5" thickTop="1" thickBot="1" x14ac:dyDescent="0.3">
      <c r="A512" s="9"/>
      <c r="B512" s="9"/>
      <c r="C512" s="9"/>
      <c r="D512" s="9"/>
      <c r="E512" s="11"/>
      <c r="F512" s="11"/>
      <c r="G512" s="14"/>
      <c r="H512" s="11"/>
      <c r="I512" s="15">
        <v>3</v>
      </c>
      <c r="J512" s="11">
        <v>70</v>
      </c>
      <c r="K512" s="12">
        <f>CEILING(H510*J512/100*0.9,2.5)</f>
        <v>82.5</v>
      </c>
      <c r="M512" s="9"/>
      <c r="N512" s="14"/>
      <c r="O512" s="11"/>
      <c r="P512" s="15">
        <v>5</v>
      </c>
      <c r="Q512" s="11">
        <v>40</v>
      </c>
      <c r="R512" s="12">
        <f>CEILING(O510*Q512/100*0.9,5)</f>
        <v>55</v>
      </c>
      <c r="T512" s="9"/>
      <c r="U512" s="8">
        <f>U511</f>
        <v>60</v>
      </c>
      <c r="W512" s="8">
        <f>W511</f>
        <v>42.5</v>
      </c>
      <c r="X512" s="24"/>
      <c r="Y512" s="9"/>
      <c r="Z512" s="9"/>
      <c r="AA512" s="9"/>
    </row>
    <row r="513" spans="1:31" ht="16.5" thickTop="1" thickBot="1" x14ac:dyDescent="0.3">
      <c r="A513" s="9"/>
      <c r="B513" s="9"/>
      <c r="C513" s="9"/>
      <c r="D513" s="9"/>
      <c r="E513" s="11"/>
      <c r="F513" s="11"/>
      <c r="G513" s="14"/>
      <c r="H513" s="11"/>
      <c r="I513" s="15">
        <v>3</v>
      </c>
      <c r="J513" s="11">
        <v>80</v>
      </c>
      <c r="K513" s="12">
        <f>CEILING(H510*J513/100*0.9,2.5)</f>
        <v>92.5</v>
      </c>
      <c r="M513" s="9"/>
      <c r="N513" s="14"/>
      <c r="O513" s="11"/>
      <c r="P513" s="15">
        <v>5</v>
      </c>
      <c r="Q513" s="11">
        <v>50</v>
      </c>
      <c r="R513" s="12">
        <f>CEILING(O510*Q513/100*0.9,5)</f>
        <v>70</v>
      </c>
      <c r="T513" s="9"/>
      <c r="U513" s="8">
        <f>U512</f>
        <v>60</v>
      </c>
      <c r="W513" s="8">
        <f>W512</f>
        <v>42.5</v>
      </c>
      <c r="X513" s="24"/>
      <c r="Y513" s="9"/>
      <c r="Z513" s="9"/>
      <c r="AA513" s="9"/>
    </row>
    <row r="514" spans="1:31" ht="16.5" thickTop="1" thickBot="1" x14ac:dyDescent="0.3">
      <c r="A514" s="9"/>
      <c r="B514" s="9"/>
      <c r="C514" s="9"/>
      <c r="D514" s="9"/>
      <c r="E514" s="11"/>
      <c r="F514" s="11"/>
      <c r="G514" s="14"/>
      <c r="H514" s="11"/>
      <c r="I514" s="15">
        <v>3</v>
      </c>
      <c r="J514" s="11">
        <v>80</v>
      </c>
      <c r="K514" s="12">
        <f>CEILING(H510*J514/100*0.9,2.5)</f>
        <v>92.5</v>
      </c>
      <c r="M514" s="9"/>
      <c r="N514" s="14"/>
      <c r="O514" s="11"/>
      <c r="P514" s="15">
        <v>5</v>
      </c>
      <c r="Q514" s="11">
        <v>50</v>
      </c>
      <c r="R514" s="12">
        <f>CEILING(O510*Q514/100*0.9,5)</f>
        <v>70</v>
      </c>
      <c r="T514" s="9"/>
      <c r="U514" s="8">
        <f>U513</f>
        <v>60</v>
      </c>
      <c r="W514" s="8">
        <f>W513</f>
        <v>42.5</v>
      </c>
      <c r="X514" s="25"/>
      <c r="Y514" s="9"/>
      <c r="Z514" s="9"/>
      <c r="AA514" s="9"/>
    </row>
    <row r="515" spans="1:31" ht="16.5" thickTop="1" thickBot="1" x14ac:dyDescent="0.3">
      <c r="A515" s="9"/>
      <c r="B515" s="9"/>
      <c r="C515" s="9"/>
      <c r="D515" s="9"/>
      <c r="E515" s="11"/>
      <c r="F515" s="11"/>
      <c r="G515" s="14"/>
      <c r="H515" s="11"/>
      <c r="I515" s="15">
        <v>3</v>
      </c>
      <c r="J515" s="11">
        <v>90</v>
      </c>
      <c r="K515" s="12">
        <f>CEILING(H510*J515/100*0.9,2.5)</f>
        <v>105</v>
      </c>
      <c r="M515" s="9"/>
      <c r="N515" s="14"/>
      <c r="O515" s="11"/>
      <c r="P515" s="15">
        <v>5</v>
      </c>
      <c r="Q515" s="11">
        <v>60</v>
      </c>
      <c r="R515" s="12">
        <f>CEILING(O510*Q515/100*0.9,5)</f>
        <v>85</v>
      </c>
      <c r="T515" s="9"/>
      <c r="U515" s="9"/>
      <c r="V515" s="9"/>
      <c r="W515" s="9"/>
      <c r="X515" s="9"/>
      <c r="Y515" s="9"/>
      <c r="Z515" s="9"/>
      <c r="AA515" s="9"/>
      <c r="AC515">
        <f>K515*L515*0.0333+K515</f>
        <v>105</v>
      </c>
      <c r="AE515">
        <f>R515*S515*0.0333+R515</f>
        <v>85</v>
      </c>
    </row>
    <row r="516" spans="1:31" ht="16.5" thickTop="1" thickBot="1" x14ac:dyDescent="0.3">
      <c r="A516" s="9"/>
      <c r="B516" s="1" t="s">
        <v>55</v>
      </c>
      <c r="C516" s="18">
        <f>IF(H516&gt;3.4,0,H516)+IF(O516&gt;3.4,0,O516)</f>
        <v>4</v>
      </c>
      <c r="D516" s="18" t="s">
        <v>15</v>
      </c>
      <c r="E516" s="34" t="s">
        <v>2</v>
      </c>
      <c r="F516" s="11"/>
      <c r="G516" s="14" t="s">
        <v>14</v>
      </c>
      <c r="H516" s="11">
        <v>3</v>
      </c>
      <c r="I516" s="11"/>
      <c r="J516" s="11"/>
      <c r="K516" s="11"/>
      <c r="L516" s="9"/>
      <c r="M516" s="9"/>
      <c r="N516" s="14" t="s">
        <v>12</v>
      </c>
      <c r="O516" s="11">
        <v>1</v>
      </c>
      <c r="P516" s="11"/>
      <c r="Q516" s="11"/>
      <c r="R516" s="11"/>
      <c r="S516" s="9"/>
      <c r="T516" s="9"/>
      <c r="U516" s="30"/>
      <c r="V516" s="29" t="s">
        <v>49</v>
      </c>
      <c r="W516" s="9"/>
      <c r="X516" s="31" t="s">
        <v>27</v>
      </c>
      <c r="Y516" s="9"/>
      <c r="Z516" s="9"/>
      <c r="AA516" s="9"/>
    </row>
    <row r="517" spans="1:31" ht="31.5" thickTop="1" thickBot="1" x14ac:dyDescent="0.3">
      <c r="A517" s="9"/>
      <c r="B517" s="9"/>
      <c r="C517" s="9"/>
      <c r="D517" s="9"/>
      <c r="E517" s="11"/>
      <c r="F517" s="11"/>
      <c r="G517" s="14"/>
      <c r="H517" s="20">
        <f>H510</f>
        <v>127.5</v>
      </c>
      <c r="I517" s="11" t="s">
        <v>31</v>
      </c>
      <c r="J517" s="11" t="s">
        <v>30</v>
      </c>
      <c r="K517" s="11" t="s">
        <v>34</v>
      </c>
      <c r="L517" s="10" t="s">
        <v>32</v>
      </c>
      <c r="M517" s="10"/>
      <c r="N517" s="14" t="s">
        <v>33</v>
      </c>
      <c r="O517" s="20">
        <f>O496+IF(S499&lt;3.5,2.5,5)</f>
        <v>155</v>
      </c>
      <c r="P517" s="11" t="s">
        <v>31</v>
      </c>
      <c r="Q517" s="11" t="s">
        <v>30</v>
      </c>
      <c r="R517" s="11" t="s">
        <v>34</v>
      </c>
      <c r="S517" s="10" t="s">
        <v>32</v>
      </c>
      <c r="T517" s="10"/>
      <c r="U517" s="26" t="s">
        <v>34</v>
      </c>
      <c r="V517" s="26" t="s">
        <v>48</v>
      </c>
      <c r="W517" s="26" t="s">
        <v>34</v>
      </c>
      <c r="X517" s="26" t="s">
        <v>48</v>
      </c>
      <c r="Y517" s="9"/>
      <c r="Z517" s="9"/>
      <c r="AA517" s="9"/>
    </row>
    <row r="518" spans="1:31" ht="16.5" thickTop="1" thickBot="1" x14ac:dyDescent="0.3">
      <c r="A518" s="9"/>
      <c r="B518" s="9"/>
      <c r="C518" s="9"/>
      <c r="D518" s="9"/>
      <c r="E518" s="11"/>
      <c r="F518" s="11"/>
      <c r="G518" s="14"/>
      <c r="H518" s="11"/>
      <c r="I518" s="15">
        <v>5</v>
      </c>
      <c r="J518" s="11">
        <v>75</v>
      </c>
      <c r="K518" s="12">
        <f>CEILING(H517*0.9*J518/100,2.5)</f>
        <v>87.5</v>
      </c>
      <c r="M518" s="9"/>
      <c r="N518" s="14"/>
      <c r="O518" s="11"/>
      <c r="P518" s="15">
        <v>5</v>
      </c>
      <c r="Q518" s="11">
        <v>65</v>
      </c>
      <c r="R518" s="12">
        <f>CEILING(O517*Q518/100*0.9,5)</f>
        <v>95</v>
      </c>
      <c r="T518" s="9"/>
      <c r="U518" s="8">
        <f>IF(V500&gt;11.5,U500+2.5,U500)</f>
        <v>70</v>
      </c>
      <c r="V518" s="4"/>
      <c r="W518" s="8">
        <f>IF(X514&gt;11.5,W514+2.5,W514)</f>
        <v>42.5</v>
      </c>
      <c r="X518" s="24"/>
      <c r="Y518" s="9"/>
      <c r="Z518" s="9"/>
      <c r="AA518" s="9"/>
    </row>
    <row r="519" spans="1:31" ht="16.5" thickTop="1" thickBot="1" x14ac:dyDescent="0.3">
      <c r="A519" s="9"/>
      <c r="B519" s="9"/>
      <c r="C519" s="9"/>
      <c r="D519" s="9"/>
      <c r="E519" s="11"/>
      <c r="F519" s="11"/>
      <c r="G519" s="14"/>
      <c r="H519" s="11"/>
      <c r="I519" s="15">
        <v>3</v>
      </c>
      <c r="J519" s="11">
        <v>85</v>
      </c>
      <c r="K519" s="12">
        <f>CEILING(H517*0.9*J519/100,2.5)</f>
        <v>100</v>
      </c>
      <c r="M519" s="9"/>
      <c r="N519" s="14"/>
      <c r="O519" s="11"/>
      <c r="P519" s="15">
        <v>5</v>
      </c>
      <c r="Q519" s="11">
        <v>65</v>
      </c>
      <c r="R519" s="12">
        <f>CEILING(O517*Q519/100*0.9,5)</f>
        <v>95</v>
      </c>
      <c r="T519" s="9"/>
      <c r="U519" s="8">
        <f>U518</f>
        <v>70</v>
      </c>
      <c r="V519" s="4"/>
      <c r="W519" s="8">
        <f>W518</f>
        <v>42.5</v>
      </c>
      <c r="X519" s="24"/>
      <c r="Y519" s="9"/>
      <c r="Z519" s="9"/>
      <c r="AA519" s="9"/>
    </row>
    <row r="520" spans="1:31" ht="16.5" thickTop="1" thickBot="1" x14ac:dyDescent="0.3">
      <c r="A520" s="9"/>
      <c r="B520" s="9"/>
      <c r="C520" s="9"/>
      <c r="D520" s="9"/>
      <c r="E520" s="11"/>
      <c r="F520" s="11"/>
      <c r="G520" s="14"/>
      <c r="H520" s="11" t="s">
        <v>35</v>
      </c>
      <c r="I520" s="15">
        <v>1</v>
      </c>
      <c r="J520" s="11">
        <v>95</v>
      </c>
      <c r="K520" s="12">
        <f>CEILING(H517*0.9*J520/100,2.5)</f>
        <v>110</v>
      </c>
      <c r="M520" s="9"/>
      <c r="N520" s="14"/>
      <c r="O520" s="11"/>
      <c r="P520" s="15">
        <v>5</v>
      </c>
      <c r="Q520" s="11">
        <v>75</v>
      </c>
      <c r="R520" s="12">
        <f>CEILING(O517*Q520/100*0.9,5)</f>
        <v>105</v>
      </c>
      <c r="T520" s="9"/>
      <c r="U520" s="8">
        <f>U519</f>
        <v>70</v>
      </c>
      <c r="V520" s="4"/>
      <c r="W520" s="8">
        <f>W519</f>
        <v>42.5</v>
      </c>
      <c r="X520" s="24"/>
      <c r="Y520" s="9"/>
      <c r="Z520" s="9"/>
      <c r="AA520" s="9"/>
    </row>
    <row r="521" spans="1:31" ht="16.5" thickTop="1" thickBot="1" x14ac:dyDescent="0.3">
      <c r="A521" s="9"/>
      <c r="B521" s="9"/>
      <c r="C521" s="9"/>
      <c r="D521" s="9"/>
      <c r="E521" s="11"/>
      <c r="F521" s="11"/>
      <c r="G521" s="14"/>
      <c r="H521" s="11"/>
      <c r="I521" s="11"/>
      <c r="J521" s="11"/>
      <c r="K521" s="11"/>
      <c r="L521" s="9"/>
      <c r="M521" s="9"/>
      <c r="N521" s="14"/>
      <c r="O521" s="11"/>
      <c r="P521" s="15">
        <v>5</v>
      </c>
      <c r="Q521" s="11">
        <v>75</v>
      </c>
      <c r="R521" s="12">
        <f>CEILING(O517*Q521/100*0.9,5)</f>
        <v>105</v>
      </c>
      <c r="T521" s="9"/>
      <c r="U521" s="8">
        <f>U520</f>
        <v>70</v>
      </c>
      <c r="V521" s="4"/>
      <c r="W521" s="8">
        <f>W520</f>
        <v>42.5</v>
      </c>
      <c r="X521" s="25"/>
      <c r="Y521" s="9"/>
      <c r="Z521" s="9"/>
      <c r="AA521" s="9"/>
    </row>
    <row r="522" spans="1:31" ht="16.5" thickTop="1" thickBot="1" x14ac:dyDescent="0.3">
      <c r="A522" s="9"/>
      <c r="B522" s="9"/>
      <c r="C522" s="9"/>
      <c r="D522" s="9"/>
      <c r="E522" s="11"/>
      <c r="F522" s="11"/>
      <c r="G522" s="14"/>
      <c r="H522" s="11"/>
      <c r="I522" s="11"/>
      <c r="J522" s="11"/>
      <c r="K522" s="11"/>
      <c r="L522" s="9"/>
      <c r="M522" s="9"/>
      <c r="N522" s="14"/>
      <c r="O522" s="11"/>
      <c r="P522" s="16">
        <v>5</v>
      </c>
      <c r="Q522" s="11">
        <v>85</v>
      </c>
      <c r="R522" s="12">
        <f>CEILING(O517*Q522/100*0.9,5)</f>
        <v>120</v>
      </c>
      <c r="T522" s="9"/>
      <c r="U522" s="9"/>
      <c r="V522" s="9"/>
      <c r="W522" s="9"/>
      <c r="X522" s="9"/>
      <c r="Y522" s="9"/>
      <c r="Z522" s="9"/>
      <c r="AA522" s="9"/>
      <c r="AC522">
        <f>K520*L520*0.0333+K520</f>
        <v>110</v>
      </c>
      <c r="AE522">
        <f>R522*S522*0.0333+R522</f>
        <v>120</v>
      </c>
    </row>
    <row r="523" spans="1:31" ht="16.5" thickTop="1" thickBot="1" x14ac:dyDescent="0.3">
      <c r="A523" s="9"/>
      <c r="B523" s="9"/>
      <c r="C523">
        <f>IF(H523&gt;3.4,0,H523)+IF(O523&gt;3.4,0,O523)</f>
        <v>2</v>
      </c>
      <c r="D523" t="s">
        <v>16</v>
      </c>
      <c r="E523" t="s">
        <v>3</v>
      </c>
      <c r="F523" s="9"/>
      <c r="G523" s="14" t="s">
        <v>4</v>
      </c>
      <c r="H523" s="11">
        <v>4</v>
      </c>
      <c r="I523" s="11"/>
      <c r="J523" s="11"/>
      <c r="K523" s="11"/>
      <c r="L523" s="9"/>
      <c r="M523" s="9"/>
      <c r="N523" s="14" t="s">
        <v>13</v>
      </c>
      <c r="O523" s="11">
        <v>2</v>
      </c>
      <c r="P523" s="11"/>
      <c r="Q523" s="11"/>
      <c r="R523" s="11"/>
      <c r="S523" s="9"/>
      <c r="T523" s="9"/>
      <c r="U523" s="9"/>
      <c r="V523" s="28" t="s">
        <v>28</v>
      </c>
      <c r="W523" s="9"/>
      <c r="X523" s="27" t="s">
        <v>25</v>
      </c>
      <c r="Y523" s="9"/>
      <c r="Z523" s="27" t="s">
        <v>26</v>
      </c>
      <c r="AA523" s="9"/>
    </row>
    <row r="524" spans="1:31" ht="31.5" thickTop="1" thickBot="1" x14ac:dyDescent="0.3">
      <c r="A524" s="9"/>
      <c r="B524" s="9"/>
      <c r="C524" s="9"/>
      <c r="D524" s="9"/>
      <c r="E524" s="11"/>
      <c r="F524" s="11"/>
      <c r="G524" s="14" t="s">
        <v>33</v>
      </c>
      <c r="H524" s="20">
        <f>H503</f>
        <v>77.5</v>
      </c>
      <c r="I524" s="11" t="s">
        <v>31</v>
      </c>
      <c r="J524" s="11" t="s">
        <v>30</v>
      </c>
      <c r="K524" s="11" t="s">
        <v>34</v>
      </c>
      <c r="L524" s="10" t="s">
        <v>32</v>
      </c>
      <c r="M524" s="10"/>
      <c r="N524" s="14" t="s">
        <v>33</v>
      </c>
      <c r="O524" s="20">
        <f>O503</f>
        <v>195</v>
      </c>
      <c r="P524" s="11" t="s">
        <v>31</v>
      </c>
      <c r="Q524" s="11" t="s">
        <v>30</v>
      </c>
      <c r="R524" s="11" t="s">
        <v>34</v>
      </c>
      <c r="S524" s="10" t="s">
        <v>32</v>
      </c>
      <c r="T524" s="10"/>
      <c r="U524" s="26" t="s">
        <v>34</v>
      </c>
      <c r="V524" s="26" t="s">
        <v>48</v>
      </c>
      <c r="W524" s="26" t="s">
        <v>34</v>
      </c>
      <c r="X524" s="26" t="s">
        <v>48</v>
      </c>
      <c r="Y524" s="26" t="s">
        <v>34</v>
      </c>
      <c r="Z524" s="26" t="s">
        <v>48</v>
      </c>
      <c r="AA524" s="9"/>
    </row>
    <row r="525" spans="1:31" ht="16.5" thickTop="1" thickBot="1" x14ac:dyDescent="0.3">
      <c r="A525" s="9"/>
      <c r="B525" s="9"/>
      <c r="C525" s="9"/>
      <c r="D525" s="9"/>
      <c r="E525" s="11"/>
      <c r="F525" s="11"/>
      <c r="G525" s="14"/>
      <c r="H525" s="11"/>
      <c r="I525" s="15">
        <v>5</v>
      </c>
      <c r="J525" s="11">
        <v>40</v>
      </c>
      <c r="K525" s="12">
        <f>CEILING(H524*J525/100*0.9,2.5)</f>
        <v>30</v>
      </c>
      <c r="M525" s="9"/>
      <c r="N525" s="14"/>
      <c r="O525" s="11"/>
      <c r="P525" s="15">
        <v>3</v>
      </c>
      <c r="Q525" s="11">
        <v>70</v>
      </c>
      <c r="R525" s="12">
        <f>CEILING(O524*Q525/100*0.9,5)</f>
        <v>125</v>
      </c>
      <c r="T525" s="9"/>
      <c r="U525" s="8">
        <f>IF(V507&gt;11.5,U507+2.5,U507)</f>
        <v>17.5</v>
      </c>
      <c r="V525" s="4"/>
      <c r="W525" s="8">
        <f>IF(X507&gt;11.5,W507+2.5,W507)</f>
        <v>35</v>
      </c>
      <c r="X525" s="24"/>
      <c r="Y525" s="8">
        <f>IF(Z507&gt;11.5,Y507+2,Y507)</f>
        <v>8</v>
      </c>
      <c r="Z525" s="24"/>
      <c r="AA525" s="9"/>
    </row>
    <row r="526" spans="1:31" ht="16.5" thickTop="1" thickBot="1" x14ac:dyDescent="0.3">
      <c r="A526" s="9"/>
      <c r="B526" s="9"/>
      <c r="C526" s="9"/>
      <c r="D526" s="9"/>
      <c r="E526" s="11"/>
      <c r="F526" s="11"/>
      <c r="G526" s="14"/>
      <c r="H526" s="11"/>
      <c r="I526" s="15">
        <v>5</v>
      </c>
      <c r="J526" s="11">
        <v>40</v>
      </c>
      <c r="K526" s="12">
        <f>CEILING(H524*J526/100*0.9,2.5)</f>
        <v>30</v>
      </c>
      <c r="M526" s="9"/>
      <c r="N526" s="14"/>
      <c r="O526" s="11"/>
      <c r="P526" s="15">
        <v>3</v>
      </c>
      <c r="Q526" s="11">
        <v>70</v>
      </c>
      <c r="R526" s="12">
        <f>CEILING(O524*Q526/100*0.9,5)</f>
        <v>125</v>
      </c>
      <c r="T526" s="9"/>
      <c r="U526" s="8">
        <f>U525</f>
        <v>17.5</v>
      </c>
      <c r="V526" s="3"/>
      <c r="W526" s="8">
        <f>W525</f>
        <v>35</v>
      </c>
      <c r="X526" s="24"/>
      <c r="Y526" s="8">
        <f>Y525</f>
        <v>8</v>
      </c>
      <c r="Z526" s="24"/>
      <c r="AA526" s="9"/>
    </row>
    <row r="527" spans="1:31" ht="16.5" thickTop="1" thickBot="1" x14ac:dyDescent="0.3">
      <c r="A527" s="9"/>
      <c r="B527" s="9"/>
      <c r="C527" s="9"/>
      <c r="D527" s="9"/>
      <c r="E527" s="11"/>
      <c r="F527" s="11"/>
      <c r="G527" s="14"/>
      <c r="H527" s="11"/>
      <c r="I527" s="15">
        <v>5</v>
      </c>
      <c r="J527" s="11">
        <v>50</v>
      </c>
      <c r="K527" s="12">
        <f>CEILING(H524*J527/100*0.9,2.5)</f>
        <v>35</v>
      </c>
      <c r="M527" s="9"/>
      <c r="N527" s="14"/>
      <c r="O527" s="11"/>
      <c r="P527" s="15">
        <v>3</v>
      </c>
      <c r="Q527" s="11">
        <v>80</v>
      </c>
      <c r="R527" s="12">
        <f>CEILING(O524*Q527/100*0.9,5)</f>
        <v>145</v>
      </c>
      <c r="T527" s="9"/>
      <c r="U527" s="8">
        <f>U526</f>
        <v>17.5</v>
      </c>
      <c r="W527" s="8">
        <f>W526</f>
        <v>35</v>
      </c>
      <c r="X527" s="24"/>
      <c r="Y527" s="8">
        <f>Y526</f>
        <v>8</v>
      </c>
      <c r="Z527" s="24"/>
      <c r="AA527" s="9"/>
    </row>
    <row r="528" spans="1:31" ht="16.5" thickTop="1" thickBot="1" x14ac:dyDescent="0.3">
      <c r="A528" s="9"/>
      <c r="B528" s="9"/>
      <c r="C528" s="9"/>
      <c r="D528" s="9"/>
      <c r="E528" s="11"/>
      <c r="F528" s="11"/>
      <c r="G528" s="14"/>
      <c r="H528" s="11"/>
      <c r="I528" s="15">
        <v>5</v>
      </c>
      <c r="J528" s="11">
        <v>50</v>
      </c>
      <c r="K528" s="12">
        <f>CEILING(H524*J528/100*0.9,2.5)</f>
        <v>35</v>
      </c>
      <c r="M528" s="9"/>
      <c r="N528" s="14"/>
      <c r="O528" s="11"/>
      <c r="P528" s="15">
        <v>3</v>
      </c>
      <c r="Q528" s="11">
        <v>80</v>
      </c>
      <c r="R528" s="12">
        <f>CEILING(O524*Q528/100*0.9,5)</f>
        <v>145</v>
      </c>
      <c r="T528" s="9"/>
      <c r="U528" s="8">
        <f>U527</f>
        <v>17.5</v>
      </c>
      <c r="W528" s="8">
        <f>W527</f>
        <v>35</v>
      </c>
      <c r="X528" s="25"/>
      <c r="Y528" s="8">
        <f>Y527</f>
        <v>8</v>
      </c>
      <c r="Z528" s="25"/>
      <c r="AA528" s="9"/>
    </row>
    <row r="529" spans="1:32" ht="16.5" thickTop="1" thickBot="1" x14ac:dyDescent="0.3">
      <c r="A529" s="9"/>
      <c r="B529" s="9"/>
      <c r="C529" s="9"/>
      <c r="D529" s="9"/>
      <c r="E529" s="11"/>
      <c r="F529" s="11"/>
      <c r="G529" s="14"/>
      <c r="H529" s="11"/>
      <c r="I529" s="16">
        <v>5</v>
      </c>
      <c r="J529" s="11">
        <v>60</v>
      </c>
      <c r="K529" s="12">
        <f>CEILING(H524*J529/100*0.9,2.5)</f>
        <v>42.5</v>
      </c>
      <c r="M529" s="9"/>
      <c r="N529" s="14"/>
      <c r="O529" s="11"/>
      <c r="P529" s="16">
        <v>3</v>
      </c>
      <c r="Q529" s="11">
        <v>90</v>
      </c>
      <c r="R529" s="12">
        <f>CEILING(O524*Q529/100*0.9,5)</f>
        <v>160</v>
      </c>
      <c r="T529" s="9"/>
      <c r="U529" s="9"/>
      <c r="V529" s="9"/>
      <c r="W529" s="9"/>
      <c r="X529" s="9"/>
      <c r="Y529" s="9"/>
      <c r="Z529" s="9"/>
      <c r="AA529" s="9"/>
      <c r="AD529">
        <f>K529*L529*0.0333+K529</f>
        <v>42.5</v>
      </c>
      <c r="AF529">
        <f>R529*S529*0.0333+R529</f>
        <v>160</v>
      </c>
    </row>
    <row r="530" spans="1:32" ht="16.5" thickTop="1" thickBot="1" x14ac:dyDescent="0.3">
      <c r="A530" s="9"/>
      <c r="B530" s="9"/>
      <c r="C530">
        <f>IF(H530&gt;3.4,0,H530)+IF(O530&gt;3.4,0,O530)</f>
        <v>2</v>
      </c>
      <c r="D530" t="s">
        <v>17</v>
      </c>
      <c r="E530" t="s">
        <v>2</v>
      </c>
      <c r="F530" s="9"/>
      <c r="G530" s="14" t="s">
        <v>14</v>
      </c>
      <c r="H530" s="11">
        <v>4</v>
      </c>
      <c r="I530" s="11"/>
      <c r="J530" s="11"/>
      <c r="K530" s="11"/>
      <c r="L530" s="9"/>
      <c r="M530" s="9"/>
      <c r="N530" s="14" t="s">
        <v>12</v>
      </c>
      <c r="O530" s="11">
        <v>2</v>
      </c>
      <c r="P530" s="11"/>
      <c r="Q530" s="11"/>
      <c r="R530" s="11"/>
      <c r="S530" s="9"/>
      <c r="T530" s="9"/>
      <c r="U530" s="9"/>
      <c r="V530" s="27" t="s">
        <v>47</v>
      </c>
      <c r="W530" s="9"/>
      <c r="X530" s="17" t="s">
        <v>27</v>
      </c>
      <c r="Y530" s="9"/>
      <c r="Z530" s="9"/>
      <c r="AA530" s="9"/>
    </row>
    <row r="531" spans="1:32" ht="31.5" thickTop="1" thickBot="1" x14ac:dyDescent="0.3">
      <c r="A531" s="9"/>
      <c r="B531" s="9"/>
      <c r="C531" s="9"/>
      <c r="D531" s="9"/>
      <c r="E531" s="11"/>
      <c r="F531" s="11"/>
      <c r="G531" s="14" t="s">
        <v>33</v>
      </c>
      <c r="H531" s="20">
        <f>H517</f>
        <v>127.5</v>
      </c>
      <c r="I531" s="11" t="s">
        <v>31</v>
      </c>
      <c r="J531" s="11" t="s">
        <v>30</v>
      </c>
      <c r="K531" s="11" t="s">
        <v>34</v>
      </c>
      <c r="L531" s="10" t="s">
        <v>32</v>
      </c>
      <c r="M531" s="10"/>
      <c r="N531" s="14" t="s">
        <v>33</v>
      </c>
      <c r="O531" s="20">
        <f>O517</f>
        <v>155</v>
      </c>
      <c r="P531" s="11" t="s">
        <v>31</v>
      </c>
      <c r="Q531" s="11" t="s">
        <v>30</v>
      </c>
      <c r="R531" s="11" t="s">
        <v>34</v>
      </c>
      <c r="S531" s="10" t="s">
        <v>32</v>
      </c>
      <c r="T531" s="10"/>
      <c r="U531" s="26" t="s">
        <v>34</v>
      </c>
      <c r="V531" s="26" t="s">
        <v>48</v>
      </c>
      <c r="W531" s="26" t="s">
        <v>34</v>
      </c>
      <c r="X531" s="26" t="s">
        <v>48</v>
      </c>
      <c r="Y531" s="9"/>
      <c r="Z531" s="9"/>
      <c r="AA531" s="9"/>
    </row>
    <row r="532" spans="1:32" ht="16.5" thickTop="1" thickBot="1" x14ac:dyDescent="0.3">
      <c r="A532" s="9"/>
      <c r="B532" s="9"/>
      <c r="C532" s="9"/>
      <c r="D532" s="9"/>
      <c r="E532" s="11"/>
      <c r="F532" s="11"/>
      <c r="G532" s="14"/>
      <c r="H532" s="11"/>
      <c r="I532" s="15">
        <v>5</v>
      </c>
      <c r="J532" s="11">
        <v>40</v>
      </c>
      <c r="K532" s="12">
        <f>CEILING(H531*J532/100*0.9,2.5)</f>
        <v>47.5</v>
      </c>
      <c r="M532" s="9"/>
      <c r="N532" s="14"/>
      <c r="O532" s="11"/>
      <c r="P532" s="15">
        <v>3</v>
      </c>
      <c r="Q532" s="11">
        <v>70</v>
      </c>
      <c r="R532" s="12">
        <f>CEILING(O531*Q532/100*0.9,5)</f>
        <v>100</v>
      </c>
      <c r="T532" s="9"/>
      <c r="U532" s="8">
        <f>IF(V514&gt;11.5,U514+2.5,U514)</f>
        <v>60</v>
      </c>
      <c r="W532" s="8">
        <f>IF(X514&gt;11.5,W514+2.5,W514)</f>
        <v>42.5</v>
      </c>
      <c r="X532" s="24"/>
      <c r="Y532" s="9"/>
      <c r="Z532" s="9"/>
      <c r="AA532" s="9"/>
    </row>
    <row r="533" spans="1:32" ht="16.5" thickTop="1" thickBot="1" x14ac:dyDescent="0.3">
      <c r="A533" s="9"/>
      <c r="B533" s="9"/>
      <c r="C533" s="9"/>
      <c r="D533" s="9"/>
      <c r="E533" s="11"/>
      <c r="F533" s="11"/>
      <c r="G533" s="14"/>
      <c r="H533" s="11"/>
      <c r="I533" s="15">
        <v>5</v>
      </c>
      <c r="J533" s="11">
        <v>40</v>
      </c>
      <c r="K533" s="12">
        <f>CEILING(H531*J533/100*0.9,2.5)</f>
        <v>47.5</v>
      </c>
      <c r="M533" s="9"/>
      <c r="N533" s="14"/>
      <c r="O533" s="11"/>
      <c r="P533" s="15">
        <v>3</v>
      </c>
      <c r="Q533" s="11">
        <v>70</v>
      </c>
      <c r="R533" s="12">
        <f>CEILING(O531*Q533/100*0.9,5)</f>
        <v>100</v>
      </c>
      <c r="T533" s="9"/>
      <c r="U533" s="8">
        <f>U532</f>
        <v>60</v>
      </c>
      <c r="W533" s="8">
        <f>W532</f>
        <v>42.5</v>
      </c>
      <c r="X533" s="24"/>
      <c r="Y533" s="9"/>
      <c r="Z533" s="9"/>
      <c r="AA533" s="9"/>
    </row>
    <row r="534" spans="1:32" ht="16.5" thickTop="1" thickBot="1" x14ac:dyDescent="0.3">
      <c r="A534" s="9"/>
      <c r="B534" s="9"/>
      <c r="C534" s="9"/>
      <c r="D534" s="9"/>
      <c r="E534" s="11"/>
      <c r="F534" s="11"/>
      <c r="G534" s="14"/>
      <c r="H534" s="11"/>
      <c r="I534" s="15">
        <v>5</v>
      </c>
      <c r="J534" s="11">
        <v>50</v>
      </c>
      <c r="K534" s="12">
        <f>CEILING(H531*J534/100*0.9,2.5)</f>
        <v>57.5</v>
      </c>
      <c r="M534" s="9"/>
      <c r="N534" s="14"/>
      <c r="O534" s="11"/>
      <c r="P534" s="15">
        <v>3</v>
      </c>
      <c r="Q534" s="11">
        <v>80</v>
      </c>
      <c r="R534" s="12">
        <f>CEILING(O531*Q534/100*0.9,5)</f>
        <v>115</v>
      </c>
      <c r="T534" s="9"/>
      <c r="U534" s="8">
        <f>U533</f>
        <v>60</v>
      </c>
      <c r="W534" s="8">
        <f>W533</f>
        <v>42.5</v>
      </c>
      <c r="X534" s="24"/>
      <c r="Y534" s="9"/>
      <c r="Z534" s="9"/>
      <c r="AA534" s="9"/>
    </row>
    <row r="535" spans="1:32" ht="16.5" thickTop="1" thickBot="1" x14ac:dyDescent="0.3">
      <c r="A535" s="9"/>
      <c r="B535" s="9"/>
      <c r="C535" s="9"/>
      <c r="D535" s="9"/>
      <c r="E535" s="11"/>
      <c r="F535" s="11"/>
      <c r="G535" s="14"/>
      <c r="H535" s="11"/>
      <c r="I535" s="15">
        <v>5</v>
      </c>
      <c r="J535" s="11">
        <v>50</v>
      </c>
      <c r="K535" s="12">
        <f>CEILING(H531*J535/100*0.9,2.5)</f>
        <v>57.5</v>
      </c>
      <c r="M535" s="9"/>
      <c r="N535" s="14"/>
      <c r="O535" s="11"/>
      <c r="P535" s="15">
        <v>3</v>
      </c>
      <c r="Q535" s="11">
        <v>80</v>
      </c>
      <c r="R535" s="12">
        <f>CEILING(O531*Q535/100*0.9,5)</f>
        <v>115</v>
      </c>
      <c r="T535" s="9"/>
      <c r="U535" s="8">
        <f>U534</f>
        <v>60</v>
      </c>
      <c r="W535" s="8">
        <f>W534</f>
        <v>42.5</v>
      </c>
      <c r="X535" s="25"/>
      <c r="Y535" s="9"/>
      <c r="Z535" s="9"/>
      <c r="AA535" s="9"/>
    </row>
    <row r="536" spans="1:32" ht="16.5" thickTop="1" thickBot="1" x14ac:dyDescent="0.3">
      <c r="A536" s="9"/>
      <c r="B536" s="9"/>
      <c r="C536" s="9"/>
      <c r="D536" s="9"/>
      <c r="E536" s="11"/>
      <c r="F536" s="11"/>
      <c r="G536" s="14"/>
      <c r="H536" s="11"/>
      <c r="I536" s="16">
        <v>5</v>
      </c>
      <c r="J536" s="11">
        <v>60</v>
      </c>
      <c r="K536" s="12">
        <f>CEILING(H531*J536/100*0.9,2.5)</f>
        <v>70</v>
      </c>
      <c r="M536" s="9"/>
      <c r="N536" s="14"/>
      <c r="O536" s="11"/>
      <c r="P536" s="16">
        <v>3</v>
      </c>
      <c r="Q536" s="11">
        <v>90</v>
      </c>
      <c r="R536" s="12">
        <f>CEILING(O531*Q536/100*0.9,5)</f>
        <v>130</v>
      </c>
      <c r="T536" s="9"/>
      <c r="U536" s="9"/>
      <c r="V536" s="9"/>
      <c r="W536" s="9"/>
      <c r="X536" s="9"/>
      <c r="Y536" s="9"/>
      <c r="Z536" s="9"/>
      <c r="AA536" s="9"/>
      <c r="AC536">
        <f>K536*L536*0.0333+K536</f>
        <v>70</v>
      </c>
      <c r="AE536">
        <f>R536*S536*0.0333+R536</f>
        <v>130</v>
      </c>
    </row>
    <row r="537" spans="1:32" ht="16.5" thickTop="1" thickBot="1" x14ac:dyDescent="0.3">
      <c r="A537" s="9"/>
      <c r="B537" s="1" t="s">
        <v>56</v>
      </c>
      <c r="C537">
        <f>IF(H537&gt;3.4,0,H537)+IF(O537&gt;3.4,0,O537)</f>
        <v>4</v>
      </c>
      <c r="D537" t="s">
        <v>15</v>
      </c>
      <c r="E537" t="s">
        <v>2</v>
      </c>
      <c r="F537" s="9"/>
      <c r="G537" s="14" t="s">
        <v>14</v>
      </c>
      <c r="H537" s="11">
        <v>1</v>
      </c>
      <c r="I537" s="11"/>
      <c r="J537" s="11"/>
      <c r="K537" s="11"/>
      <c r="L537" s="9"/>
      <c r="M537" s="9"/>
      <c r="N537" s="14" t="s">
        <v>12</v>
      </c>
      <c r="O537" s="11">
        <v>3</v>
      </c>
      <c r="P537" s="11"/>
      <c r="Q537" s="11"/>
      <c r="R537" s="11"/>
      <c r="S537" s="9"/>
      <c r="T537" s="9"/>
      <c r="U537" s="30"/>
      <c r="V537" s="29" t="s">
        <v>49</v>
      </c>
      <c r="W537" s="9"/>
      <c r="X537" s="31" t="s">
        <v>27</v>
      </c>
      <c r="Y537" s="9"/>
      <c r="Z537" s="9"/>
      <c r="AA537" s="9"/>
    </row>
    <row r="538" spans="1:32" ht="31.5" thickTop="1" thickBot="1" x14ac:dyDescent="0.3">
      <c r="A538" s="9"/>
      <c r="B538" s="9"/>
      <c r="C538" s="9"/>
      <c r="D538" s="9"/>
      <c r="E538" s="11"/>
      <c r="F538" s="11"/>
      <c r="G538" s="14" t="s">
        <v>33</v>
      </c>
      <c r="H538" s="20">
        <f>H531+IF(L520&lt;3.5,2.5,5)</f>
        <v>130</v>
      </c>
      <c r="I538" s="11" t="s">
        <v>31</v>
      </c>
      <c r="J538" s="11" t="s">
        <v>30</v>
      </c>
      <c r="K538" s="11" t="s">
        <v>34</v>
      </c>
      <c r="L538" s="10" t="s">
        <v>32</v>
      </c>
      <c r="M538" s="10"/>
      <c r="N538" s="14"/>
      <c r="O538" s="20">
        <f>O531</f>
        <v>155</v>
      </c>
      <c r="P538" s="11" t="s">
        <v>31</v>
      </c>
      <c r="Q538" s="11" t="s">
        <v>30</v>
      </c>
      <c r="R538" s="11" t="s">
        <v>34</v>
      </c>
      <c r="S538" s="10" t="s">
        <v>32</v>
      </c>
      <c r="T538" s="10"/>
      <c r="U538" s="26" t="s">
        <v>34</v>
      </c>
      <c r="V538" s="26" t="s">
        <v>48</v>
      </c>
      <c r="W538" s="26" t="s">
        <v>34</v>
      </c>
      <c r="X538" s="26" t="s">
        <v>48</v>
      </c>
      <c r="Y538" s="9"/>
      <c r="Z538" s="9"/>
      <c r="AA538" s="9"/>
    </row>
    <row r="539" spans="1:32" ht="16.5" thickTop="1" thickBot="1" x14ac:dyDescent="0.3">
      <c r="A539" s="9"/>
      <c r="B539" s="9"/>
      <c r="C539" s="9"/>
      <c r="D539" s="9"/>
      <c r="E539" s="11"/>
      <c r="F539" s="11"/>
      <c r="G539" s="14"/>
      <c r="H539" s="11"/>
      <c r="I539" s="15">
        <v>5</v>
      </c>
      <c r="J539" s="11">
        <v>65</v>
      </c>
      <c r="K539" s="12">
        <f>CEILING(H538*J539/100*0.9,2.5)</f>
        <v>77.5</v>
      </c>
      <c r="M539" s="9"/>
      <c r="N539" s="14"/>
      <c r="O539" s="11"/>
      <c r="P539" s="15">
        <v>5</v>
      </c>
      <c r="Q539" s="11">
        <v>75</v>
      </c>
      <c r="R539" s="12">
        <f>CEILING(O538*0.9*Q539/100,5)</f>
        <v>105</v>
      </c>
      <c r="T539" s="9"/>
      <c r="U539" s="8">
        <f>IF(V521&gt;11.5,U521+2.5,U521)</f>
        <v>70</v>
      </c>
      <c r="V539" s="4"/>
      <c r="W539" s="8">
        <f>IF(X535&gt;11.5,W535+2.5,W535)</f>
        <v>42.5</v>
      </c>
      <c r="X539" s="24"/>
      <c r="Y539" s="9"/>
      <c r="Z539" s="9"/>
      <c r="AA539" s="9"/>
    </row>
    <row r="540" spans="1:32" ht="16.5" thickTop="1" thickBot="1" x14ac:dyDescent="0.3">
      <c r="A540" s="9"/>
      <c r="B540" s="9"/>
      <c r="C540" s="9"/>
      <c r="D540" s="9"/>
      <c r="E540" s="11"/>
      <c r="F540" s="11"/>
      <c r="G540" s="14"/>
      <c r="H540" s="11"/>
      <c r="I540" s="15">
        <v>5</v>
      </c>
      <c r="J540" s="11">
        <v>65</v>
      </c>
      <c r="K540" s="12">
        <f>CEILING(H538*J540/100*0.9,2.5)</f>
        <v>77.5</v>
      </c>
      <c r="M540" s="9"/>
      <c r="N540" s="14"/>
      <c r="O540" s="11"/>
      <c r="P540" s="15">
        <v>3</v>
      </c>
      <c r="Q540" s="11">
        <v>85</v>
      </c>
      <c r="R540" s="12">
        <f>CEILING(O538*0.9*Q540/100,5)</f>
        <v>120</v>
      </c>
      <c r="T540" s="9"/>
      <c r="U540" s="8">
        <f>U539</f>
        <v>70</v>
      </c>
      <c r="V540" s="4"/>
      <c r="W540" s="8">
        <f>W539</f>
        <v>42.5</v>
      </c>
      <c r="X540" s="24"/>
      <c r="Y540" s="9"/>
      <c r="Z540" s="9"/>
      <c r="AA540" s="9"/>
    </row>
    <row r="541" spans="1:32" ht="16.5" thickTop="1" thickBot="1" x14ac:dyDescent="0.3">
      <c r="A541" s="9"/>
      <c r="B541" s="9"/>
      <c r="C541" s="9"/>
      <c r="D541" s="9"/>
      <c r="E541" s="11"/>
      <c r="F541" s="11"/>
      <c r="G541" s="14"/>
      <c r="H541" s="11"/>
      <c r="I541" s="15">
        <v>5</v>
      </c>
      <c r="J541" s="11">
        <v>75</v>
      </c>
      <c r="K541" s="12">
        <f>CEILING(H538*J541/100*0.9,2.5)</f>
        <v>90</v>
      </c>
      <c r="M541" s="9"/>
      <c r="N541" s="14"/>
      <c r="O541" s="11" t="s">
        <v>35</v>
      </c>
      <c r="P541" s="15">
        <v>1</v>
      </c>
      <c r="Q541" s="11">
        <v>95</v>
      </c>
      <c r="R541" s="12">
        <f>CEILING(O538*0.9*Q541/100,5)</f>
        <v>135</v>
      </c>
      <c r="T541" s="9"/>
      <c r="U541" s="8">
        <f>U540</f>
        <v>70</v>
      </c>
      <c r="V541" s="4"/>
      <c r="W541" s="8">
        <f>W540</f>
        <v>42.5</v>
      </c>
      <c r="X541" s="24"/>
      <c r="Y541" s="9"/>
      <c r="Z541" s="9"/>
      <c r="AA541" s="9"/>
    </row>
    <row r="542" spans="1:32" ht="16.5" thickTop="1" thickBot="1" x14ac:dyDescent="0.3">
      <c r="A542" s="9"/>
      <c r="B542" s="9"/>
      <c r="C542" s="9"/>
      <c r="D542" s="9"/>
      <c r="E542" s="11"/>
      <c r="F542" s="11"/>
      <c r="G542" s="14"/>
      <c r="H542" s="11"/>
      <c r="I542" s="15">
        <v>5</v>
      </c>
      <c r="J542" s="11">
        <v>75</v>
      </c>
      <c r="K542" s="12">
        <f>CEILING(H538*J542/100*0.9,2.5)</f>
        <v>90</v>
      </c>
      <c r="M542" s="9"/>
      <c r="N542" s="14"/>
      <c r="O542" s="11"/>
      <c r="P542" s="11"/>
      <c r="Q542" s="11"/>
      <c r="R542" s="11"/>
      <c r="S542" s="9"/>
      <c r="T542" s="9"/>
      <c r="U542" s="8">
        <f>U541</f>
        <v>70</v>
      </c>
      <c r="V542" s="4"/>
      <c r="W542" s="8">
        <f>W541</f>
        <v>42.5</v>
      </c>
      <c r="X542" s="25"/>
      <c r="Y542" s="9"/>
      <c r="Z542" s="9"/>
      <c r="AA542" s="9"/>
    </row>
    <row r="543" spans="1:32" ht="16.5" thickTop="1" thickBot="1" x14ac:dyDescent="0.3">
      <c r="A543" s="9"/>
      <c r="B543" s="9"/>
      <c r="C543" s="9"/>
      <c r="D543" s="9"/>
      <c r="E543" s="11"/>
      <c r="F543" s="11"/>
      <c r="G543" s="14"/>
      <c r="H543" s="11"/>
      <c r="I543" s="15">
        <v>5</v>
      </c>
      <c r="J543" s="11">
        <v>85</v>
      </c>
      <c r="K543" s="12">
        <f>CEILING(H538*J543/100*0.9,2.5)</f>
        <v>100</v>
      </c>
      <c r="M543" s="9"/>
      <c r="N543" s="14"/>
      <c r="O543" s="11"/>
      <c r="P543" s="11"/>
      <c r="Q543" s="11"/>
      <c r="R543" s="11"/>
      <c r="S543" s="9"/>
      <c r="T543" s="9"/>
      <c r="U543" s="9"/>
      <c r="V543" s="9"/>
      <c r="W543" s="9"/>
      <c r="X543" s="9"/>
      <c r="Y543" s="9"/>
      <c r="Z543" s="9"/>
      <c r="AA543" s="9"/>
      <c r="AC543">
        <f>K543*L543*0.0333+K543</f>
        <v>100</v>
      </c>
      <c r="AE543">
        <f>R541*S541*0.0333+R541</f>
        <v>135</v>
      </c>
    </row>
    <row r="544" spans="1:32" ht="16.5" thickTop="1" thickBot="1" x14ac:dyDescent="0.3">
      <c r="A544" s="9"/>
      <c r="B544" s="9"/>
      <c r="C544">
        <f>IF(H544&gt;3.4,0,H544)+IF(O544&gt;3.4,0,O544)</f>
        <v>4</v>
      </c>
      <c r="D544" t="s">
        <v>16</v>
      </c>
      <c r="E544" t="s">
        <v>3</v>
      </c>
      <c r="F544" s="9"/>
      <c r="G544" s="14" t="s">
        <v>4</v>
      </c>
      <c r="H544" s="11">
        <v>1</v>
      </c>
      <c r="I544" s="11"/>
      <c r="J544" s="11"/>
      <c r="K544" s="11"/>
      <c r="L544" s="9"/>
      <c r="M544" s="9"/>
      <c r="N544" s="14" t="s">
        <v>13</v>
      </c>
      <c r="O544" s="11">
        <v>3</v>
      </c>
      <c r="P544" s="11"/>
      <c r="Q544" s="11"/>
      <c r="R544" s="11"/>
      <c r="S544" s="9"/>
      <c r="T544" s="9"/>
      <c r="U544" s="9"/>
      <c r="V544" s="28" t="s">
        <v>28</v>
      </c>
      <c r="W544" s="9"/>
      <c r="X544" s="27" t="s">
        <v>25</v>
      </c>
      <c r="Y544" s="9"/>
      <c r="Z544" s="27" t="s">
        <v>26</v>
      </c>
      <c r="AA544" s="9"/>
    </row>
    <row r="545" spans="1:32" ht="31.5" thickTop="1" thickBot="1" x14ac:dyDescent="0.3">
      <c r="A545" s="9"/>
      <c r="B545" s="9"/>
      <c r="C545" s="9"/>
      <c r="D545" s="9"/>
      <c r="E545" s="11"/>
      <c r="F545" s="11"/>
      <c r="G545" s="14" t="s">
        <v>33</v>
      </c>
      <c r="H545" s="20">
        <f>H503+IF(L506&lt;3.5,2.5,5)</f>
        <v>80</v>
      </c>
      <c r="I545" s="11" t="s">
        <v>31</v>
      </c>
      <c r="J545" s="11" t="s">
        <v>30</v>
      </c>
      <c r="K545" s="11" t="s">
        <v>34</v>
      </c>
      <c r="L545" s="10" t="s">
        <v>32</v>
      </c>
      <c r="M545" s="10"/>
      <c r="N545" s="14"/>
      <c r="O545" s="20">
        <f>O524</f>
        <v>195</v>
      </c>
      <c r="P545" s="11" t="s">
        <v>31</v>
      </c>
      <c r="Q545" s="11" t="s">
        <v>30</v>
      </c>
      <c r="R545" s="11" t="s">
        <v>34</v>
      </c>
      <c r="S545" s="10" t="s">
        <v>32</v>
      </c>
      <c r="T545" s="10"/>
      <c r="U545" s="26" t="s">
        <v>34</v>
      </c>
      <c r="V545" s="26" t="s">
        <v>48</v>
      </c>
      <c r="W545" s="26" t="s">
        <v>34</v>
      </c>
      <c r="X545" s="26" t="s">
        <v>48</v>
      </c>
      <c r="Y545" s="26" t="s">
        <v>34</v>
      </c>
      <c r="Z545" s="26" t="s">
        <v>48</v>
      </c>
      <c r="AA545" s="9"/>
    </row>
    <row r="546" spans="1:32" ht="16.5" thickTop="1" thickBot="1" x14ac:dyDescent="0.3">
      <c r="A546" s="9"/>
      <c r="B546" s="9"/>
      <c r="C546" s="9"/>
      <c r="D546" s="9"/>
      <c r="E546" s="11"/>
      <c r="F546" s="11"/>
      <c r="G546" s="14"/>
      <c r="H546" s="11"/>
      <c r="I546" s="15">
        <v>5</v>
      </c>
      <c r="J546" s="11">
        <v>65</v>
      </c>
      <c r="K546" s="12">
        <f>CEILING(H545*J546/100*0.9,2.5)</f>
        <v>47.5</v>
      </c>
      <c r="M546" s="9"/>
      <c r="N546" s="14"/>
      <c r="O546" s="11"/>
      <c r="P546" s="15">
        <v>5</v>
      </c>
      <c r="Q546" s="11">
        <v>75</v>
      </c>
      <c r="R546" s="12">
        <f>CEILING(O545*0.9*Q546/100,5)</f>
        <v>135</v>
      </c>
      <c r="T546" s="9"/>
      <c r="U546" s="8">
        <f>IF(V528&gt;11.5,U528+2.5,U528)</f>
        <v>17.5</v>
      </c>
      <c r="V546" s="4"/>
      <c r="W546" s="8">
        <f>IF(X528&gt;11.5,W528+2.5,W528)</f>
        <v>35</v>
      </c>
      <c r="X546" s="24"/>
      <c r="Y546" s="8">
        <f>IF(Z528&gt;11.5,Y528+2,Y528)</f>
        <v>8</v>
      </c>
      <c r="Z546" s="24"/>
      <c r="AA546" s="9"/>
    </row>
    <row r="547" spans="1:32" ht="16.5" thickTop="1" thickBot="1" x14ac:dyDescent="0.3">
      <c r="A547" s="9"/>
      <c r="B547" s="9"/>
      <c r="C547" s="9"/>
      <c r="D547" s="9"/>
      <c r="E547" s="11"/>
      <c r="F547" s="11"/>
      <c r="G547" s="14"/>
      <c r="H547" s="11"/>
      <c r="I547" s="15">
        <v>5</v>
      </c>
      <c r="J547" s="11">
        <v>65</v>
      </c>
      <c r="K547" s="12">
        <f>CEILING(H545*J547/100*0.9,2.5)</f>
        <v>47.5</v>
      </c>
      <c r="M547" s="9"/>
      <c r="N547" s="14"/>
      <c r="O547" s="11"/>
      <c r="P547" s="15">
        <v>3</v>
      </c>
      <c r="Q547" s="11">
        <v>85</v>
      </c>
      <c r="R547" s="12">
        <f>CEILING(O545*0.9*Q547/100,5)</f>
        <v>150</v>
      </c>
      <c r="T547" s="9"/>
      <c r="U547" s="8">
        <f>U546</f>
        <v>17.5</v>
      </c>
      <c r="V547" s="3"/>
      <c r="W547" s="8">
        <f>W546</f>
        <v>35</v>
      </c>
      <c r="X547" s="24"/>
      <c r="Y547" s="8">
        <f>Y546</f>
        <v>8</v>
      </c>
      <c r="Z547" s="24"/>
      <c r="AA547" s="9"/>
    </row>
    <row r="548" spans="1:32" ht="16.5" thickTop="1" thickBot="1" x14ac:dyDescent="0.3">
      <c r="A548" s="9"/>
      <c r="B548" s="9"/>
      <c r="C548" s="9"/>
      <c r="D548" s="9"/>
      <c r="E548" s="11"/>
      <c r="F548" s="11"/>
      <c r="G548" s="14"/>
      <c r="H548" s="11"/>
      <c r="I548" s="15">
        <v>5</v>
      </c>
      <c r="J548" s="11">
        <v>75</v>
      </c>
      <c r="K548" s="12">
        <f>CEILING(H545*J548/100*0.9,2.5)</f>
        <v>55</v>
      </c>
      <c r="M548" s="9"/>
      <c r="N548" s="14"/>
      <c r="O548" s="11" t="s">
        <v>35</v>
      </c>
      <c r="P548" s="15">
        <v>1</v>
      </c>
      <c r="Q548" s="11">
        <v>95</v>
      </c>
      <c r="R548" s="12">
        <f>CEILING(O545*0.9*Q548/100,5)</f>
        <v>170</v>
      </c>
      <c r="T548" s="9"/>
      <c r="U548" s="8">
        <f>U547</f>
        <v>17.5</v>
      </c>
      <c r="W548" s="8">
        <f>W547</f>
        <v>35</v>
      </c>
      <c r="X548" s="24"/>
      <c r="Y548" s="8">
        <f>Y547</f>
        <v>8</v>
      </c>
      <c r="Z548" s="24"/>
      <c r="AA548" s="9"/>
    </row>
    <row r="549" spans="1:32" ht="16.5" thickTop="1" thickBot="1" x14ac:dyDescent="0.3">
      <c r="A549" s="9"/>
      <c r="B549" s="9"/>
      <c r="C549" s="9"/>
      <c r="D549" s="9"/>
      <c r="E549" s="11"/>
      <c r="F549" s="11"/>
      <c r="G549" s="14"/>
      <c r="H549" s="11"/>
      <c r="I549" s="15">
        <v>5</v>
      </c>
      <c r="J549" s="11">
        <v>75</v>
      </c>
      <c r="K549" s="12">
        <f>CEILING(H545*J549/100*0.9,2.5)</f>
        <v>55</v>
      </c>
      <c r="M549" s="9"/>
      <c r="N549" s="14"/>
      <c r="O549" s="11"/>
      <c r="P549" s="11"/>
      <c r="Q549" s="11"/>
      <c r="R549" s="11"/>
      <c r="S549" s="9"/>
      <c r="T549" s="9"/>
      <c r="U549" s="8">
        <f>U548</f>
        <v>17.5</v>
      </c>
      <c r="W549" s="8">
        <f>W548</f>
        <v>35</v>
      </c>
      <c r="X549" s="25"/>
      <c r="Y549" s="8">
        <f>Y548</f>
        <v>8</v>
      </c>
      <c r="Z549" s="25"/>
      <c r="AA549" s="9"/>
    </row>
    <row r="550" spans="1:32" ht="16.5" thickTop="1" thickBot="1" x14ac:dyDescent="0.3">
      <c r="A550" s="9"/>
      <c r="B550" s="9"/>
      <c r="C550" s="9"/>
      <c r="D550" s="9"/>
      <c r="E550" s="11"/>
      <c r="F550" s="11"/>
      <c r="G550" s="14"/>
      <c r="H550" s="11"/>
      <c r="I550" s="15">
        <v>5</v>
      </c>
      <c r="J550" s="11">
        <v>85</v>
      </c>
      <c r="K550" s="12">
        <f>CEILING(H545*J550/100*0.9,2.5)</f>
        <v>62.5</v>
      </c>
      <c r="M550" s="9"/>
      <c r="N550" s="14"/>
      <c r="O550" s="11"/>
      <c r="P550" s="11"/>
      <c r="Q550" s="11"/>
      <c r="R550" s="11"/>
      <c r="S550" s="9"/>
      <c r="T550" s="9"/>
      <c r="U550" s="9"/>
      <c r="V550" s="9"/>
      <c r="W550" s="9"/>
      <c r="X550" s="9"/>
      <c r="Y550" s="9"/>
      <c r="Z550" s="9"/>
      <c r="AA550" s="9"/>
      <c r="AD550">
        <f>K550*L550*0.0333+K550</f>
        <v>62.5</v>
      </c>
      <c r="AF550">
        <f>R548*S548*0.0333+R548</f>
        <v>170</v>
      </c>
    </row>
    <row r="551" spans="1:32" ht="16.5" thickTop="1" thickBot="1" x14ac:dyDescent="0.3">
      <c r="A551" s="9"/>
      <c r="B551" s="9"/>
      <c r="C551">
        <f>IF(H551&gt;3.4,0,H551)+IF(O551&gt;3.4,0,O551)</f>
        <v>2</v>
      </c>
      <c r="D551" t="s">
        <v>17</v>
      </c>
      <c r="E551" t="s">
        <v>2</v>
      </c>
      <c r="F551" s="9"/>
      <c r="G551" s="14" t="s">
        <v>14</v>
      </c>
      <c r="H551" s="11">
        <v>2</v>
      </c>
      <c r="I551" s="11"/>
      <c r="J551" s="11"/>
      <c r="K551" s="11"/>
      <c r="L551" s="9"/>
      <c r="M551" s="9"/>
      <c r="N551" s="14" t="s">
        <v>12</v>
      </c>
      <c r="O551" s="11">
        <v>4</v>
      </c>
      <c r="P551" s="11"/>
      <c r="Q551" s="11"/>
      <c r="R551" s="11"/>
      <c r="S551" s="9"/>
      <c r="T551" s="9"/>
      <c r="U551" s="9"/>
      <c r="V551" s="27" t="s">
        <v>47</v>
      </c>
      <c r="W551" s="9"/>
      <c r="X551" s="17" t="s">
        <v>27</v>
      </c>
      <c r="Y551" s="9"/>
      <c r="Z551" s="9"/>
      <c r="AA551" s="9"/>
    </row>
    <row r="552" spans="1:32" ht="31.5" thickTop="1" thickBot="1" x14ac:dyDescent="0.3">
      <c r="A552" s="9"/>
      <c r="B552" s="9"/>
      <c r="C552" s="9"/>
      <c r="D552" s="9"/>
      <c r="E552" s="11"/>
      <c r="F552" s="11"/>
      <c r="G552" s="14" t="s">
        <v>33</v>
      </c>
      <c r="H552" s="19">
        <f>H538</f>
        <v>130</v>
      </c>
      <c r="I552" s="11" t="s">
        <v>31</v>
      </c>
      <c r="J552" s="11" t="s">
        <v>30</v>
      </c>
      <c r="K552" s="11" t="s">
        <v>34</v>
      </c>
      <c r="L552" s="10" t="s">
        <v>32</v>
      </c>
      <c r="M552" s="10"/>
      <c r="N552" s="14" t="s">
        <v>33</v>
      </c>
      <c r="O552" s="20">
        <f>O538</f>
        <v>155</v>
      </c>
      <c r="P552" s="11" t="s">
        <v>31</v>
      </c>
      <c r="Q552" s="11" t="s">
        <v>30</v>
      </c>
      <c r="R552" s="11" t="s">
        <v>34</v>
      </c>
      <c r="S552" s="10" t="s">
        <v>32</v>
      </c>
      <c r="T552" s="10"/>
      <c r="U552" s="26" t="s">
        <v>34</v>
      </c>
      <c r="V552" s="26" t="s">
        <v>48</v>
      </c>
      <c r="W552" s="26" t="s">
        <v>34</v>
      </c>
      <c r="X552" s="26" t="s">
        <v>48</v>
      </c>
      <c r="Y552" s="9"/>
      <c r="Z552" s="9"/>
      <c r="AA552" s="9"/>
    </row>
    <row r="553" spans="1:32" ht="16.5" thickTop="1" thickBot="1" x14ac:dyDescent="0.3">
      <c r="A553" s="9"/>
      <c r="B553" s="9"/>
      <c r="C553" s="9"/>
      <c r="D553" s="9"/>
      <c r="E553" s="11"/>
      <c r="F553" s="11"/>
      <c r="G553" s="14"/>
      <c r="H553" s="11"/>
      <c r="I553" s="15">
        <v>3</v>
      </c>
      <c r="J553" s="11">
        <v>70</v>
      </c>
      <c r="K553" s="12">
        <f>CEILING(H552*J553/100*0.9,2.5)</f>
        <v>82.5</v>
      </c>
      <c r="M553" s="9"/>
      <c r="N553" s="14"/>
      <c r="O553" s="11"/>
      <c r="P553" s="15">
        <v>5</v>
      </c>
      <c r="Q553" s="11">
        <v>40</v>
      </c>
      <c r="R553" s="12">
        <f>CEILING(O552*Q553/100*0.9,5)</f>
        <v>60</v>
      </c>
      <c r="T553" s="9"/>
      <c r="U553" s="8">
        <f>IF(V535&gt;11.5,U535+2.5,U535)</f>
        <v>60</v>
      </c>
      <c r="W553" s="8">
        <f>IF(X535&gt;11.5,W535+2.5,W535)</f>
        <v>42.5</v>
      </c>
      <c r="X553" s="24"/>
      <c r="Y553" s="9"/>
      <c r="Z553" s="9"/>
      <c r="AA553" s="9"/>
    </row>
    <row r="554" spans="1:32" ht="16.5" thickTop="1" thickBot="1" x14ac:dyDescent="0.3">
      <c r="A554" s="9"/>
      <c r="B554" s="9"/>
      <c r="C554" s="9"/>
      <c r="D554" s="9"/>
      <c r="E554" s="11"/>
      <c r="F554" s="11"/>
      <c r="G554" s="14"/>
      <c r="H554" s="11"/>
      <c r="I554" s="15">
        <v>3</v>
      </c>
      <c r="J554" s="11">
        <v>70</v>
      </c>
      <c r="K554" s="12">
        <f>CEILING(H552*J554/100*0.9,2.5)</f>
        <v>82.5</v>
      </c>
      <c r="M554" s="9"/>
      <c r="N554" s="14"/>
      <c r="O554" s="11"/>
      <c r="P554" s="15">
        <v>5</v>
      </c>
      <c r="Q554" s="11">
        <v>40</v>
      </c>
      <c r="R554" s="12">
        <f>CEILING(O552*Q554/100*0.9,5)</f>
        <v>60</v>
      </c>
      <c r="T554" s="9"/>
      <c r="U554" s="8">
        <f>U553</f>
        <v>60</v>
      </c>
      <c r="W554" s="8">
        <f>W553</f>
        <v>42.5</v>
      </c>
      <c r="X554" s="24"/>
      <c r="Y554" s="9"/>
      <c r="Z554" s="9"/>
      <c r="AA554" s="9"/>
    </row>
    <row r="555" spans="1:32" ht="16.5" thickTop="1" thickBot="1" x14ac:dyDescent="0.3">
      <c r="A555" s="9"/>
      <c r="B555" s="9"/>
      <c r="C555" s="9"/>
      <c r="D555" s="9"/>
      <c r="E555" s="11"/>
      <c r="F555" s="11"/>
      <c r="G555" s="14"/>
      <c r="H555" s="11"/>
      <c r="I555" s="15">
        <v>3</v>
      </c>
      <c r="J555" s="11">
        <v>80</v>
      </c>
      <c r="K555" s="12">
        <f>CEILING(H552*J555/100*0.9,2.5)</f>
        <v>95</v>
      </c>
      <c r="M555" s="9"/>
      <c r="N555" s="14"/>
      <c r="O555" s="11"/>
      <c r="P555" s="15">
        <v>5</v>
      </c>
      <c r="Q555" s="11">
        <v>50</v>
      </c>
      <c r="R555" s="12">
        <f>CEILING(O552*Q555/100*0.9,5)</f>
        <v>70</v>
      </c>
      <c r="T555" s="9"/>
      <c r="U555" s="8">
        <f>U554</f>
        <v>60</v>
      </c>
      <c r="W555" s="8">
        <f>W554</f>
        <v>42.5</v>
      </c>
      <c r="X555" s="24"/>
      <c r="Y555" s="9"/>
      <c r="Z555" s="9"/>
      <c r="AA555" s="9"/>
    </row>
    <row r="556" spans="1:32" ht="16.5" thickTop="1" thickBot="1" x14ac:dyDescent="0.3">
      <c r="A556" s="9"/>
      <c r="B556" s="9"/>
      <c r="C556" s="9"/>
      <c r="D556" s="9"/>
      <c r="E556" s="11"/>
      <c r="F556" s="11"/>
      <c r="G556" s="14"/>
      <c r="H556" s="11"/>
      <c r="I556" s="15">
        <v>3</v>
      </c>
      <c r="J556" s="11">
        <v>80</v>
      </c>
      <c r="K556" s="12">
        <f>CEILING(H552*J556/100*0.9,2.5)</f>
        <v>95</v>
      </c>
      <c r="M556" s="9"/>
      <c r="N556" s="14"/>
      <c r="O556" s="11"/>
      <c r="P556" s="15">
        <v>5</v>
      </c>
      <c r="Q556" s="11">
        <v>50</v>
      </c>
      <c r="R556" s="12">
        <f>CEILING(O552*Q556/100*0.9,5)</f>
        <v>70</v>
      </c>
      <c r="T556" s="9"/>
      <c r="U556" s="8">
        <f>U555</f>
        <v>60</v>
      </c>
      <c r="W556" s="8">
        <f>W555</f>
        <v>42.5</v>
      </c>
      <c r="X556" s="25"/>
      <c r="Y556" s="9"/>
      <c r="Z556" s="9"/>
      <c r="AA556" s="9"/>
    </row>
    <row r="557" spans="1:32" ht="16.5" thickTop="1" thickBot="1" x14ac:dyDescent="0.3">
      <c r="A557" s="9"/>
      <c r="B557" s="9"/>
      <c r="C557" s="9"/>
      <c r="D557" s="9"/>
      <c r="E557" s="11"/>
      <c r="F557" s="11"/>
      <c r="G557" s="14"/>
      <c r="H557" s="11"/>
      <c r="I557" s="15">
        <v>3</v>
      </c>
      <c r="J557" s="11">
        <v>90</v>
      </c>
      <c r="K557" s="12">
        <f>CEILING(H552*J557/100*0.9,2.5)</f>
        <v>107.5</v>
      </c>
      <c r="M557" s="9"/>
      <c r="N557" s="14"/>
      <c r="O557" s="11"/>
      <c r="P557" s="15">
        <v>5</v>
      </c>
      <c r="Q557" s="11">
        <v>60</v>
      </c>
      <c r="R557" s="12">
        <f>CEILING(O552*Q557/100*0.9,5)</f>
        <v>85</v>
      </c>
      <c r="T557" s="9"/>
      <c r="U557" s="9"/>
      <c r="V557" s="9"/>
      <c r="W557" s="9"/>
      <c r="X557" s="9"/>
      <c r="Y557" s="9"/>
      <c r="Z557" s="9"/>
      <c r="AA557" s="9"/>
      <c r="AC557">
        <f>K557*L557*0.0333+K557</f>
        <v>107.5</v>
      </c>
      <c r="AE557">
        <f>R557*S557*0.0333+R557</f>
        <v>85</v>
      </c>
    </row>
    <row r="558" spans="1:32" ht="16.5" thickTop="1" thickBot="1" x14ac:dyDescent="0.3">
      <c r="A558" s="9"/>
      <c r="B558" s="1" t="s">
        <v>57</v>
      </c>
      <c r="C558">
        <f>IF(H558&gt;3.4,0,H558)+IF(O558&gt;3.4,0,O558)</f>
        <v>4</v>
      </c>
      <c r="D558" t="s">
        <v>15</v>
      </c>
      <c r="E558" t="s">
        <v>2</v>
      </c>
      <c r="F558" s="9"/>
      <c r="G558" s="14" t="s">
        <v>14</v>
      </c>
      <c r="H558" s="11">
        <v>3</v>
      </c>
      <c r="I558" s="11"/>
      <c r="J558" s="11"/>
      <c r="K558" s="11"/>
      <c r="L558" s="9"/>
      <c r="M558" s="9"/>
      <c r="N558" s="14" t="s">
        <v>12</v>
      </c>
      <c r="O558" s="11">
        <v>1</v>
      </c>
      <c r="P558" s="11"/>
      <c r="Q558" s="11"/>
      <c r="R558" s="11"/>
      <c r="S558" s="9"/>
      <c r="T558" s="9"/>
      <c r="U558" s="30"/>
      <c r="V558" s="29" t="s">
        <v>49</v>
      </c>
      <c r="W558" s="9"/>
      <c r="X558" s="31" t="s">
        <v>27</v>
      </c>
      <c r="Y558" s="9"/>
      <c r="Z558" s="9"/>
      <c r="AA558" s="9"/>
    </row>
    <row r="559" spans="1:32" ht="31.5" thickTop="1" thickBot="1" x14ac:dyDescent="0.3">
      <c r="A559" s="9"/>
      <c r="B559" s="9"/>
      <c r="C559" s="9"/>
      <c r="D559" s="9"/>
      <c r="E559" s="11"/>
      <c r="F559" s="11"/>
      <c r="G559" s="14"/>
      <c r="H559" s="20">
        <f>H552</f>
        <v>130</v>
      </c>
      <c r="I559" s="11" t="s">
        <v>31</v>
      </c>
      <c r="J559" s="11" t="s">
        <v>30</v>
      </c>
      <c r="K559" s="11" t="s">
        <v>34</v>
      </c>
      <c r="L559" s="10" t="s">
        <v>32</v>
      </c>
      <c r="M559" s="10"/>
      <c r="N559" s="14" t="s">
        <v>33</v>
      </c>
      <c r="O559" s="20">
        <f>O538+IF(S541&lt;3.5,2.5,5)</f>
        <v>157.5</v>
      </c>
      <c r="P559" s="11" t="s">
        <v>31</v>
      </c>
      <c r="Q559" s="11" t="s">
        <v>30</v>
      </c>
      <c r="R559" s="11" t="s">
        <v>34</v>
      </c>
      <c r="S559" s="10" t="s">
        <v>32</v>
      </c>
      <c r="T559" s="10"/>
      <c r="U559" s="26" t="s">
        <v>34</v>
      </c>
      <c r="V559" s="26" t="s">
        <v>48</v>
      </c>
      <c r="W559" s="26" t="s">
        <v>34</v>
      </c>
      <c r="X559" s="26" t="s">
        <v>48</v>
      </c>
      <c r="Y559" s="9"/>
      <c r="Z559" s="9"/>
      <c r="AA559" s="9"/>
    </row>
    <row r="560" spans="1:32" ht="16.5" thickTop="1" thickBot="1" x14ac:dyDescent="0.3">
      <c r="A560" s="9"/>
      <c r="B560" s="9"/>
      <c r="C560" s="9"/>
      <c r="D560" s="9"/>
      <c r="E560" s="11"/>
      <c r="F560" s="11"/>
      <c r="G560" s="14"/>
      <c r="H560" s="11"/>
      <c r="I560" s="15">
        <v>5</v>
      </c>
      <c r="J560" s="11">
        <v>75</v>
      </c>
      <c r="K560" s="12">
        <f>CEILING(H559*0.9*J560/100,2.5)</f>
        <v>90</v>
      </c>
      <c r="M560" s="9"/>
      <c r="N560" s="14"/>
      <c r="O560" s="11"/>
      <c r="P560" s="15">
        <v>5</v>
      </c>
      <c r="Q560" s="11">
        <v>65</v>
      </c>
      <c r="R560" s="12">
        <f>CEILING(O559*Q560/100*0.9,5)</f>
        <v>95</v>
      </c>
      <c r="T560" s="9"/>
      <c r="U560" s="8">
        <f>IF(V542&gt;11.5,U542+2.5,U542)</f>
        <v>70</v>
      </c>
      <c r="V560" s="4"/>
      <c r="W560" s="8">
        <f>IF(X556&gt;11.5,W556+2.5,W556)</f>
        <v>42.5</v>
      </c>
      <c r="X560" s="24"/>
      <c r="Y560" s="9"/>
      <c r="Z560" s="9"/>
      <c r="AA560" s="9"/>
    </row>
    <row r="561" spans="1:32" ht="16.5" thickTop="1" thickBot="1" x14ac:dyDescent="0.3">
      <c r="A561" s="9"/>
      <c r="B561" s="9"/>
      <c r="C561" s="9"/>
      <c r="D561" s="9"/>
      <c r="E561" s="11"/>
      <c r="F561" s="11"/>
      <c r="G561" s="14"/>
      <c r="H561" s="11"/>
      <c r="I561" s="15">
        <v>3</v>
      </c>
      <c r="J561" s="11">
        <v>85</v>
      </c>
      <c r="K561" s="12">
        <f>CEILING(H559*0.9*J561/100,2.5)</f>
        <v>100</v>
      </c>
      <c r="M561" s="9"/>
      <c r="N561" s="14"/>
      <c r="O561" s="11"/>
      <c r="P561" s="15">
        <v>5</v>
      </c>
      <c r="Q561" s="11">
        <v>65</v>
      </c>
      <c r="R561" s="12">
        <f>CEILING(O559*Q561/100*0.9,5)</f>
        <v>95</v>
      </c>
      <c r="T561" s="9"/>
      <c r="U561" s="8">
        <f>U560</f>
        <v>70</v>
      </c>
      <c r="V561" s="4"/>
      <c r="W561" s="8">
        <f>W560</f>
        <v>42.5</v>
      </c>
      <c r="X561" s="24"/>
      <c r="Y561" s="9"/>
      <c r="Z561" s="9"/>
      <c r="AA561" s="9"/>
    </row>
    <row r="562" spans="1:32" ht="16.5" thickTop="1" thickBot="1" x14ac:dyDescent="0.3">
      <c r="A562" s="9"/>
      <c r="B562" s="9"/>
      <c r="C562" s="9"/>
      <c r="D562" s="9"/>
      <c r="E562" s="11"/>
      <c r="F562" s="11"/>
      <c r="G562" s="14"/>
      <c r="H562" s="11" t="s">
        <v>35</v>
      </c>
      <c r="I562" s="15">
        <v>1</v>
      </c>
      <c r="J562" s="11">
        <v>95</v>
      </c>
      <c r="K562" s="12">
        <f>CEILING(H559*0.9*J562/100,2.5)</f>
        <v>112.5</v>
      </c>
      <c r="M562" s="9"/>
      <c r="N562" s="14"/>
      <c r="O562" s="11"/>
      <c r="P562" s="15">
        <v>5</v>
      </c>
      <c r="Q562" s="11">
        <v>75</v>
      </c>
      <c r="R562" s="12">
        <f>CEILING(O559*Q562/100*0.9,5)</f>
        <v>110</v>
      </c>
      <c r="T562" s="9"/>
      <c r="U562" s="8">
        <f>U561</f>
        <v>70</v>
      </c>
      <c r="V562" s="4"/>
      <c r="W562" s="8">
        <f>W561</f>
        <v>42.5</v>
      </c>
      <c r="X562" s="24"/>
      <c r="Y562" s="9"/>
      <c r="Z562" s="9"/>
      <c r="AA562" s="9"/>
    </row>
    <row r="563" spans="1:32" ht="16.5" thickTop="1" thickBot="1" x14ac:dyDescent="0.3">
      <c r="A563" s="9"/>
      <c r="B563" s="9"/>
      <c r="C563" s="9"/>
      <c r="D563" s="9"/>
      <c r="E563" s="11"/>
      <c r="F563" s="11"/>
      <c r="G563" s="14"/>
      <c r="H563" s="11"/>
      <c r="I563" s="11"/>
      <c r="J563" s="11"/>
      <c r="K563" s="11"/>
      <c r="L563" s="9"/>
      <c r="M563" s="9"/>
      <c r="N563" s="14"/>
      <c r="O563" s="11"/>
      <c r="P563" s="15">
        <v>5</v>
      </c>
      <c r="Q563" s="11">
        <v>75</v>
      </c>
      <c r="R563" s="12">
        <f>CEILING(O559*Q563/100*0.9,5)</f>
        <v>110</v>
      </c>
      <c r="T563" s="9"/>
      <c r="U563" s="8">
        <f>U562</f>
        <v>70</v>
      </c>
      <c r="V563" s="4"/>
      <c r="W563" s="8">
        <f>W562</f>
        <v>42.5</v>
      </c>
      <c r="X563" s="25"/>
      <c r="Y563" s="9"/>
      <c r="Z563" s="9"/>
      <c r="AA563" s="9"/>
    </row>
    <row r="564" spans="1:32" ht="16.5" thickTop="1" thickBot="1" x14ac:dyDescent="0.3">
      <c r="A564" s="9"/>
      <c r="B564" s="9"/>
      <c r="C564" s="9"/>
      <c r="D564" s="9"/>
      <c r="E564" s="11"/>
      <c r="F564" s="11"/>
      <c r="G564" s="14"/>
      <c r="H564" s="11"/>
      <c r="I564" s="11"/>
      <c r="J564" s="11"/>
      <c r="K564" s="11"/>
      <c r="L564" s="9"/>
      <c r="M564" s="9"/>
      <c r="N564" s="14"/>
      <c r="O564" s="11"/>
      <c r="P564" s="16">
        <v>5</v>
      </c>
      <c r="Q564" s="11">
        <v>85</v>
      </c>
      <c r="R564" s="12">
        <f>CEILING(O559*Q564/100*0.9,5)</f>
        <v>125</v>
      </c>
      <c r="T564" s="9"/>
      <c r="U564" s="9"/>
      <c r="V564" s="9"/>
      <c r="W564" s="9"/>
      <c r="X564" s="9"/>
      <c r="Y564" s="9"/>
      <c r="Z564" s="9"/>
      <c r="AA564" s="9"/>
      <c r="AC564">
        <f>K562*L562*0.0333+K562</f>
        <v>112.5</v>
      </c>
      <c r="AE564">
        <f>R564*S564*0.0333+R564</f>
        <v>125</v>
      </c>
    </row>
    <row r="565" spans="1:32" ht="16.5" thickTop="1" thickBot="1" x14ac:dyDescent="0.3">
      <c r="A565" s="9"/>
      <c r="B565" s="9"/>
      <c r="C565">
        <f>IF(H565&gt;3.4,0,H565)+IF(O565&gt;3.4,0,O565)</f>
        <v>2</v>
      </c>
      <c r="D565" t="s">
        <v>16</v>
      </c>
      <c r="E565" t="s">
        <v>3</v>
      </c>
      <c r="F565" s="9"/>
      <c r="G565" s="14" t="s">
        <v>4</v>
      </c>
      <c r="H565" s="11">
        <v>2</v>
      </c>
      <c r="I565" s="11"/>
      <c r="J565" s="11"/>
      <c r="K565" s="11"/>
      <c r="L565" s="9"/>
      <c r="M565" s="9"/>
      <c r="N565" s="14" t="s">
        <v>13</v>
      </c>
      <c r="O565" s="11">
        <v>4</v>
      </c>
      <c r="P565" s="11"/>
      <c r="Q565" s="11"/>
      <c r="R565" s="11"/>
      <c r="S565" s="9"/>
      <c r="T565" s="9"/>
      <c r="U565" s="9"/>
      <c r="V565" s="28" t="s">
        <v>28</v>
      </c>
      <c r="W565" s="9"/>
      <c r="X565" s="27" t="s">
        <v>25</v>
      </c>
      <c r="Y565" s="9"/>
      <c r="Z565" s="27" t="s">
        <v>26</v>
      </c>
      <c r="AA565" s="9"/>
    </row>
    <row r="566" spans="1:32" ht="31.5" thickTop="1" thickBot="1" x14ac:dyDescent="0.3">
      <c r="A566" s="9"/>
      <c r="B566" s="9"/>
      <c r="C566" s="9"/>
      <c r="D566" s="9"/>
      <c r="E566" s="11"/>
      <c r="F566" s="11"/>
      <c r="G566" s="14" t="s">
        <v>33</v>
      </c>
      <c r="H566" s="20">
        <f>H545</f>
        <v>80</v>
      </c>
      <c r="I566" s="11" t="s">
        <v>31</v>
      </c>
      <c r="J566" s="11" t="s">
        <v>30</v>
      </c>
      <c r="K566" s="11" t="s">
        <v>34</v>
      </c>
      <c r="L566" s="10" t="s">
        <v>32</v>
      </c>
      <c r="M566" s="10"/>
      <c r="N566" s="14" t="s">
        <v>33</v>
      </c>
      <c r="O566" s="20">
        <f>O545</f>
        <v>195</v>
      </c>
      <c r="P566" s="11" t="s">
        <v>31</v>
      </c>
      <c r="Q566" s="11" t="s">
        <v>30</v>
      </c>
      <c r="R566" s="11" t="s">
        <v>34</v>
      </c>
      <c r="S566" s="10" t="s">
        <v>32</v>
      </c>
      <c r="T566" s="10"/>
      <c r="U566" s="26" t="s">
        <v>34</v>
      </c>
      <c r="V566" s="26" t="s">
        <v>48</v>
      </c>
      <c r="W566" s="26" t="s">
        <v>34</v>
      </c>
      <c r="X566" s="26" t="s">
        <v>48</v>
      </c>
      <c r="Y566" s="26" t="s">
        <v>34</v>
      </c>
      <c r="Z566" s="26" t="s">
        <v>48</v>
      </c>
      <c r="AA566" s="9"/>
    </row>
    <row r="567" spans="1:32" ht="16.5" thickTop="1" thickBot="1" x14ac:dyDescent="0.3">
      <c r="A567" s="9"/>
      <c r="B567" s="9"/>
      <c r="C567" s="9"/>
      <c r="D567" s="9"/>
      <c r="E567" s="11"/>
      <c r="F567" s="11"/>
      <c r="G567" s="14"/>
      <c r="H567" s="11"/>
      <c r="I567" s="15">
        <v>3</v>
      </c>
      <c r="J567" s="11">
        <v>70</v>
      </c>
      <c r="K567" s="12">
        <f>CEILING(H566*J567/100*0.9,2.5)</f>
        <v>52.5</v>
      </c>
      <c r="M567" s="9"/>
      <c r="N567" s="14"/>
      <c r="O567" s="11"/>
      <c r="P567" s="15">
        <v>5</v>
      </c>
      <c r="Q567" s="11">
        <v>40</v>
      </c>
      <c r="R567" s="12">
        <f>CEILING(O566*Q567/100*0.9,5)</f>
        <v>75</v>
      </c>
      <c r="T567" s="9"/>
      <c r="U567" s="8">
        <f>IF(V549&gt;11.5,U549+2.5,U549)</f>
        <v>17.5</v>
      </c>
      <c r="V567" s="4"/>
      <c r="W567" s="8">
        <f>IF(X549&gt;11.5,W549+2.5,W549)</f>
        <v>35</v>
      </c>
      <c r="X567" s="24"/>
      <c r="Y567" s="8">
        <f>IF(Z549&gt;11.5,Y549+2,Y549)</f>
        <v>8</v>
      </c>
      <c r="Z567" s="24"/>
      <c r="AA567" s="9"/>
    </row>
    <row r="568" spans="1:32" ht="16.5" thickTop="1" thickBot="1" x14ac:dyDescent="0.3">
      <c r="A568" s="9"/>
      <c r="B568" s="9"/>
      <c r="C568" s="9"/>
      <c r="D568" s="9"/>
      <c r="E568" s="11"/>
      <c r="F568" s="11"/>
      <c r="G568" s="14"/>
      <c r="H568" s="11"/>
      <c r="I568" s="15">
        <v>3</v>
      </c>
      <c r="J568" s="11">
        <v>70</v>
      </c>
      <c r="K568" s="12">
        <f>CEILING(H566*J568/100*0.9,2.5)</f>
        <v>52.5</v>
      </c>
      <c r="M568" s="9"/>
      <c r="N568" s="14"/>
      <c r="O568" s="11"/>
      <c r="P568" s="15">
        <v>5</v>
      </c>
      <c r="Q568" s="11">
        <v>40</v>
      </c>
      <c r="R568" s="12">
        <f>CEILING(O566*Q568/100*0.9,5)</f>
        <v>75</v>
      </c>
      <c r="T568" s="9"/>
      <c r="U568" s="8">
        <f>U567</f>
        <v>17.5</v>
      </c>
      <c r="V568" s="3"/>
      <c r="W568" s="8">
        <f>W567</f>
        <v>35</v>
      </c>
      <c r="X568" s="24"/>
      <c r="Y568" s="8">
        <f>Y567</f>
        <v>8</v>
      </c>
      <c r="Z568" s="24"/>
      <c r="AA568" s="9"/>
    </row>
    <row r="569" spans="1:32" ht="16.5" thickTop="1" thickBot="1" x14ac:dyDescent="0.3">
      <c r="A569" s="9"/>
      <c r="B569" s="9"/>
      <c r="C569" s="9"/>
      <c r="D569" s="9"/>
      <c r="E569" s="11"/>
      <c r="F569" s="11"/>
      <c r="G569" s="14"/>
      <c r="H569" s="11"/>
      <c r="I569" s="15">
        <v>3</v>
      </c>
      <c r="J569" s="11">
        <v>80</v>
      </c>
      <c r="K569" s="12">
        <f>CEILING(H566*J569/100*0.9,2.5)</f>
        <v>60</v>
      </c>
      <c r="M569" s="9"/>
      <c r="N569" s="14"/>
      <c r="O569" s="11"/>
      <c r="P569" s="15">
        <v>5</v>
      </c>
      <c r="Q569" s="11">
        <v>50</v>
      </c>
      <c r="R569" s="12">
        <f>CEILING(O566*Q569/100*0.9,5)</f>
        <v>90</v>
      </c>
      <c r="T569" s="9"/>
      <c r="U569" s="8">
        <f>U568</f>
        <v>17.5</v>
      </c>
      <c r="W569" s="8">
        <f>W568</f>
        <v>35</v>
      </c>
      <c r="X569" s="24"/>
      <c r="Y569" s="8">
        <f>Y568</f>
        <v>8</v>
      </c>
      <c r="Z569" s="24"/>
      <c r="AA569" s="9"/>
    </row>
    <row r="570" spans="1:32" ht="16.5" thickTop="1" thickBot="1" x14ac:dyDescent="0.3">
      <c r="A570" s="9"/>
      <c r="B570" s="9"/>
      <c r="C570" s="9"/>
      <c r="D570" s="9"/>
      <c r="E570" s="11"/>
      <c r="F570" s="11"/>
      <c r="G570" s="14"/>
      <c r="H570" s="11"/>
      <c r="I570" s="15">
        <v>3</v>
      </c>
      <c r="J570" s="11">
        <v>80</v>
      </c>
      <c r="K570" s="12">
        <f>CEILING(H566*J570/100*0.9,2.5)</f>
        <v>60</v>
      </c>
      <c r="M570" s="9"/>
      <c r="N570" s="14"/>
      <c r="O570" s="11"/>
      <c r="P570" s="15">
        <v>5</v>
      </c>
      <c r="Q570" s="11">
        <v>50</v>
      </c>
      <c r="R570" s="12">
        <f>CEILING(O566*Q570/100*0.9,5)</f>
        <v>90</v>
      </c>
      <c r="T570" s="9"/>
      <c r="U570" s="8">
        <f>U569</f>
        <v>17.5</v>
      </c>
      <c r="W570" s="8">
        <f>W569</f>
        <v>35</v>
      </c>
      <c r="X570" s="25"/>
      <c r="Y570" s="8">
        <f>Y569</f>
        <v>8</v>
      </c>
      <c r="Z570" s="25"/>
      <c r="AA570" s="9"/>
    </row>
    <row r="571" spans="1:32" ht="16.5" thickTop="1" thickBot="1" x14ac:dyDescent="0.3">
      <c r="A571" s="9"/>
      <c r="B571" s="9"/>
      <c r="C571" s="9"/>
      <c r="D571" s="9"/>
      <c r="E571" s="11"/>
      <c r="F571" s="11"/>
      <c r="G571" s="14"/>
      <c r="H571" s="11"/>
      <c r="I571" s="15">
        <v>3</v>
      </c>
      <c r="J571" s="11">
        <v>90</v>
      </c>
      <c r="K571" s="12">
        <f>CEILING(H566*J571/100*0.9,2.5)</f>
        <v>65</v>
      </c>
      <c r="M571" s="9"/>
      <c r="N571" s="14"/>
      <c r="O571" s="11"/>
      <c r="P571" s="15">
        <v>5</v>
      </c>
      <c r="Q571" s="11">
        <v>60</v>
      </c>
      <c r="R571" s="12">
        <f>CEILING(O566*Q571/100*0.9,5)</f>
        <v>110</v>
      </c>
      <c r="T571" s="9"/>
      <c r="U571" s="9"/>
      <c r="V571" s="9"/>
      <c r="W571" s="9"/>
      <c r="X571" s="9"/>
      <c r="Y571" s="9"/>
      <c r="Z571" s="9"/>
      <c r="AA571" s="9"/>
      <c r="AD571">
        <f>K571*L571*0.0333+K571</f>
        <v>65</v>
      </c>
      <c r="AF571">
        <f>R571*S571*0.0333+R571</f>
        <v>110</v>
      </c>
    </row>
    <row r="572" spans="1:32" ht="16.5" thickTop="1" thickBot="1" x14ac:dyDescent="0.3">
      <c r="A572" s="9"/>
      <c r="B572" s="9"/>
      <c r="C572">
        <f>IF(H572&gt;3.4,0,H572)+IF(O572&gt;3.4,0,O572)</f>
        <v>2</v>
      </c>
      <c r="D572" t="s">
        <v>17</v>
      </c>
      <c r="E572" t="s">
        <v>2</v>
      </c>
      <c r="F572" s="9"/>
      <c r="G572" s="14" t="s">
        <v>14</v>
      </c>
      <c r="H572" s="11">
        <v>4</v>
      </c>
      <c r="I572" s="11"/>
      <c r="J572" s="11"/>
      <c r="K572" s="11"/>
      <c r="L572" s="9"/>
      <c r="M572" s="9"/>
      <c r="N572" s="14" t="s">
        <v>12</v>
      </c>
      <c r="O572" s="11">
        <v>2</v>
      </c>
      <c r="P572" s="11"/>
      <c r="Q572" s="11"/>
      <c r="R572" s="11"/>
      <c r="S572" s="9"/>
      <c r="T572" s="9"/>
      <c r="U572" s="9"/>
      <c r="V572" s="27" t="s">
        <v>47</v>
      </c>
      <c r="W572" s="9"/>
      <c r="X572" s="17" t="s">
        <v>27</v>
      </c>
      <c r="Y572" s="9"/>
      <c r="Z572" s="9"/>
      <c r="AA572" s="9"/>
    </row>
    <row r="573" spans="1:32" ht="31.5" thickTop="1" thickBot="1" x14ac:dyDescent="0.3">
      <c r="A573" s="9"/>
      <c r="B573" s="9"/>
      <c r="C573" s="9"/>
      <c r="D573" s="9"/>
      <c r="E573" s="11"/>
      <c r="F573" s="11"/>
      <c r="G573" s="14" t="s">
        <v>33</v>
      </c>
      <c r="H573" s="20">
        <f>H559</f>
        <v>130</v>
      </c>
      <c r="I573" s="11" t="s">
        <v>31</v>
      </c>
      <c r="J573" s="11" t="s">
        <v>30</v>
      </c>
      <c r="K573" s="11" t="s">
        <v>34</v>
      </c>
      <c r="L573" s="10" t="s">
        <v>32</v>
      </c>
      <c r="M573" s="10"/>
      <c r="N573" s="14" t="s">
        <v>33</v>
      </c>
      <c r="O573" s="20">
        <f>O559</f>
        <v>157.5</v>
      </c>
      <c r="P573" s="11" t="s">
        <v>31</v>
      </c>
      <c r="Q573" s="11" t="s">
        <v>30</v>
      </c>
      <c r="R573" s="11" t="s">
        <v>34</v>
      </c>
      <c r="S573" s="10" t="s">
        <v>32</v>
      </c>
      <c r="T573" s="10"/>
      <c r="U573" s="26" t="s">
        <v>34</v>
      </c>
      <c r="V573" s="26" t="s">
        <v>48</v>
      </c>
      <c r="W573" s="26" t="s">
        <v>34</v>
      </c>
      <c r="X573" s="26" t="s">
        <v>48</v>
      </c>
      <c r="Y573" s="9"/>
      <c r="Z573" s="9"/>
      <c r="AA573" s="9"/>
    </row>
    <row r="574" spans="1:32" ht="16.5" thickTop="1" thickBot="1" x14ac:dyDescent="0.3">
      <c r="A574" s="9"/>
      <c r="B574" s="9"/>
      <c r="C574" s="9"/>
      <c r="D574" s="9"/>
      <c r="E574" s="11"/>
      <c r="F574" s="11"/>
      <c r="G574" s="14"/>
      <c r="H574" s="11"/>
      <c r="I574" s="15">
        <v>5</v>
      </c>
      <c r="J574" s="11">
        <v>40</v>
      </c>
      <c r="K574" s="12">
        <f>CEILING(H573*J574/100*0.9,2.5)</f>
        <v>47.5</v>
      </c>
      <c r="M574" s="9"/>
      <c r="N574" s="14"/>
      <c r="O574" s="11"/>
      <c r="P574" s="15">
        <v>3</v>
      </c>
      <c r="Q574" s="11">
        <v>70</v>
      </c>
      <c r="R574" s="12">
        <f>CEILING(O573*Q574/100*0.9,5)</f>
        <v>100</v>
      </c>
      <c r="T574" s="9"/>
      <c r="U574" s="8">
        <f>IF(V556&gt;11.5,U556+2.5,U556)</f>
        <v>60</v>
      </c>
      <c r="W574" s="8">
        <f>IF(X556&gt;11.5,W556+2.5,W556)</f>
        <v>42.5</v>
      </c>
      <c r="X574" s="24"/>
      <c r="Y574" s="9"/>
      <c r="Z574" s="9"/>
      <c r="AA574" s="9"/>
    </row>
    <row r="575" spans="1:32" ht="16.5" thickTop="1" thickBot="1" x14ac:dyDescent="0.3">
      <c r="A575" s="9"/>
      <c r="B575" s="9"/>
      <c r="C575" s="9"/>
      <c r="D575" s="9"/>
      <c r="E575" s="11"/>
      <c r="F575" s="11"/>
      <c r="G575" s="14"/>
      <c r="H575" s="11"/>
      <c r="I575" s="15">
        <v>5</v>
      </c>
      <c r="J575" s="11">
        <v>40</v>
      </c>
      <c r="K575" s="12">
        <f>CEILING(H573*J575/100*0.9,2.5)</f>
        <v>47.5</v>
      </c>
      <c r="M575" s="9"/>
      <c r="N575" s="14"/>
      <c r="O575" s="11"/>
      <c r="P575" s="15">
        <v>3</v>
      </c>
      <c r="Q575" s="11">
        <v>70</v>
      </c>
      <c r="R575" s="12">
        <f>CEILING(O573*Q575/100*0.9,5)</f>
        <v>100</v>
      </c>
      <c r="T575" s="9"/>
      <c r="U575" s="8">
        <f>U574</f>
        <v>60</v>
      </c>
      <c r="W575" s="8">
        <f>W574</f>
        <v>42.5</v>
      </c>
      <c r="X575" s="24"/>
      <c r="Y575" s="9"/>
      <c r="Z575" s="9"/>
      <c r="AA575" s="9"/>
    </row>
    <row r="576" spans="1:32" ht="16.5" thickTop="1" thickBot="1" x14ac:dyDescent="0.3">
      <c r="A576" s="9"/>
      <c r="B576" s="9"/>
      <c r="C576" s="9"/>
      <c r="D576" s="9"/>
      <c r="E576" s="11"/>
      <c r="F576" s="11"/>
      <c r="G576" s="14"/>
      <c r="H576" s="11"/>
      <c r="I576" s="15">
        <v>5</v>
      </c>
      <c r="J576" s="11">
        <v>50</v>
      </c>
      <c r="K576" s="12">
        <f>CEILING(H573*J576/100*0.9,2.5)</f>
        <v>60</v>
      </c>
      <c r="M576" s="9"/>
      <c r="N576" s="14"/>
      <c r="O576" s="11"/>
      <c r="P576" s="15">
        <v>3</v>
      </c>
      <c r="Q576" s="11">
        <v>80</v>
      </c>
      <c r="R576" s="12">
        <f>CEILING(O573*Q576/100*0.9,5)</f>
        <v>115</v>
      </c>
      <c r="T576" s="9"/>
      <c r="U576" s="8">
        <f>U575</f>
        <v>60</v>
      </c>
      <c r="W576" s="8">
        <f>W575</f>
        <v>42.5</v>
      </c>
      <c r="X576" s="24"/>
      <c r="Y576" s="9"/>
      <c r="Z576" s="9"/>
      <c r="AA576" s="9"/>
    </row>
    <row r="577" spans="1:32" ht="16.5" thickTop="1" thickBot="1" x14ac:dyDescent="0.3">
      <c r="A577" s="9"/>
      <c r="B577" s="9"/>
      <c r="C577" s="9"/>
      <c r="D577" s="9"/>
      <c r="E577" s="11"/>
      <c r="F577" s="11"/>
      <c r="G577" s="14"/>
      <c r="H577" s="11"/>
      <c r="I577" s="15">
        <v>5</v>
      </c>
      <c r="J577" s="11">
        <v>50</v>
      </c>
      <c r="K577" s="12">
        <f>CEILING(H573*J577/100*0.9,2.5)</f>
        <v>60</v>
      </c>
      <c r="M577" s="9"/>
      <c r="N577" s="14"/>
      <c r="O577" s="11"/>
      <c r="P577" s="15">
        <v>3</v>
      </c>
      <c r="Q577" s="11">
        <v>80</v>
      </c>
      <c r="R577" s="12">
        <f>CEILING(O573*Q577/100*0.9,5)</f>
        <v>115</v>
      </c>
      <c r="T577" s="9"/>
      <c r="U577" s="8">
        <f>U576</f>
        <v>60</v>
      </c>
      <c r="W577" s="8">
        <f>W576</f>
        <v>42.5</v>
      </c>
      <c r="X577" s="25"/>
      <c r="Y577" s="9"/>
      <c r="Z577" s="9"/>
      <c r="AA577" s="9"/>
    </row>
    <row r="578" spans="1:32" ht="16.5" thickTop="1" thickBot="1" x14ac:dyDescent="0.3">
      <c r="A578" s="9"/>
      <c r="B578" s="9"/>
      <c r="C578" s="9"/>
      <c r="D578" s="9"/>
      <c r="E578" s="11"/>
      <c r="F578" s="11"/>
      <c r="G578" s="14"/>
      <c r="H578" s="11"/>
      <c r="I578" s="16">
        <v>5</v>
      </c>
      <c r="J578" s="11">
        <v>60</v>
      </c>
      <c r="K578" s="12">
        <f>CEILING(H573*J578/100*0.9,2.5)</f>
        <v>72.5</v>
      </c>
      <c r="M578" s="9"/>
      <c r="N578" s="14"/>
      <c r="O578" s="11"/>
      <c r="P578" s="16">
        <v>3</v>
      </c>
      <c r="Q578" s="11">
        <v>90</v>
      </c>
      <c r="R578" s="12">
        <f>CEILING(O573*Q578/100*0.9,5)</f>
        <v>130</v>
      </c>
      <c r="T578" s="9"/>
      <c r="U578" s="9"/>
      <c r="V578" s="9"/>
      <c r="W578" s="9"/>
      <c r="X578" s="9"/>
      <c r="Y578" s="9"/>
      <c r="Z578" s="9"/>
      <c r="AA578" s="9"/>
      <c r="AC578">
        <f>K578*L578*0.0333+K578</f>
        <v>72.5</v>
      </c>
      <c r="AE578">
        <f>R578*S578*0.0333+R578</f>
        <v>130</v>
      </c>
    </row>
    <row r="579" spans="1:32" ht="16.5" thickTop="1" thickBot="1" x14ac:dyDescent="0.3">
      <c r="A579" s="9"/>
      <c r="B579" s="1" t="s">
        <v>58</v>
      </c>
      <c r="C579">
        <f>IF(H579&gt;3.4,0,H579)+IF(O579&gt;3.4,0,O579)</f>
        <v>4</v>
      </c>
      <c r="D579" t="s">
        <v>15</v>
      </c>
      <c r="E579" t="s">
        <v>2</v>
      </c>
      <c r="F579" s="9"/>
      <c r="G579" s="14" t="s">
        <v>14</v>
      </c>
      <c r="H579" s="11">
        <v>1</v>
      </c>
      <c r="I579" s="11"/>
      <c r="J579" s="11"/>
      <c r="K579" s="11"/>
      <c r="L579" s="9"/>
      <c r="M579" s="9"/>
      <c r="N579" s="14" t="s">
        <v>12</v>
      </c>
      <c r="O579" s="11">
        <v>3</v>
      </c>
      <c r="P579" s="11"/>
      <c r="Q579" s="11"/>
      <c r="R579" s="11"/>
      <c r="S579" s="9"/>
      <c r="T579" s="9"/>
      <c r="U579" s="30"/>
      <c r="V579" s="29" t="s">
        <v>49</v>
      </c>
      <c r="W579" s="9"/>
      <c r="X579" s="31" t="s">
        <v>27</v>
      </c>
      <c r="Y579" s="9"/>
      <c r="Z579" s="9"/>
      <c r="AA579" s="9"/>
    </row>
    <row r="580" spans="1:32" ht="31.5" thickTop="1" thickBot="1" x14ac:dyDescent="0.3">
      <c r="A580" s="9"/>
      <c r="B580" s="9"/>
      <c r="C580" s="9"/>
      <c r="D580" s="9"/>
      <c r="E580" s="11"/>
      <c r="F580" s="11"/>
      <c r="G580" s="14" t="s">
        <v>33</v>
      </c>
      <c r="H580" s="20">
        <f>H559+IF(L562&lt;3.5,2.5,5)</f>
        <v>132.5</v>
      </c>
      <c r="I580" s="11" t="s">
        <v>31</v>
      </c>
      <c r="J580" s="11" t="s">
        <v>30</v>
      </c>
      <c r="K580" s="11" t="s">
        <v>34</v>
      </c>
      <c r="L580" s="10" t="s">
        <v>32</v>
      </c>
      <c r="M580" s="10"/>
      <c r="N580" s="14"/>
      <c r="O580" s="20">
        <f>O573</f>
        <v>157.5</v>
      </c>
      <c r="P580" s="11" t="s">
        <v>31</v>
      </c>
      <c r="Q580" s="11" t="s">
        <v>30</v>
      </c>
      <c r="R580" s="11" t="s">
        <v>34</v>
      </c>
      <c r="S580" s="10" t="s">
        <v>32</v>
      </c>
      <c r="T580" s="10"/>
      <c r="U580" s="26" t="s">
        <v>34</v>
      </c>
      <c r="V580" s="26" t="s">
        <v>48</v>
      </c>
      <c r="W580" s="26" t="s">
        <v>34</v>
      </c>
      <c r="X580" s="26" t="s">
        <v>48</v>
      </c>
      <c r="Y580" s="9"/>
      <c r="Z580" s="9"/>
      <c r="AA580" s="9"/>
    </row>
    <row r="581" spans="1:32" ht="16.5" thickTop="1" thickBot="1" x14ac:dyDescent="0.3">
      <c r="A581" s="9"/>
      <c r="B581" s="9"/>
      <c r="C581" s="9"/>
      <c r="D581" s="9"/>
      <c r="E581" s="11"/>
      <c r="F581" s="11"/>
      <c r="G581" s="14"/>
      <c r="H581" s="11"/>
      <c r="I581" s="15">
        <v>5</v>
      </c>
      <c r="J581" s="11">
        <v>65</v>
      </c>
      <c r="K581" s="12">
        <f>CEILING(H580*J581/100*0.9,2.5)</f>
        <v>80</v>
      </c>
      <c r="M581" s="9"/>
      <c r="N581" s="14"/>
      <c r="O581" s="11"/>
      <c r="P581" s="15">
        <v>5</v>
      </c>
      <c r="Q581" s="11">
        <v>75</v>
      </c>
      <c r="R581" s="12">
        <f>CEILING(O580*0.9*Q581/100,5)</f>
        <v>110</v>
      </c>
      <c r="T581" s="9"/>
      <c r="U581" s="8">
        <f>IF(V563&gt;11.5,U563+2.5,U563)</f>
        <v>70</v>
      </c>
      <c r="V581" s="4"/>
      <c r="W581" s="8">
        <f>IF(X577&gt;11.5,W577+2.5,W577)</f>
        <v>42.5</v>
      </c>
      <c r="X581" s="24"/>
      <c r="Y581" s="9"/>
      <c r="Z581" s="9"/>
      <c r="AA581" s="9"/>
    </row>
    <row r="582" spans="1:32" ht="16.5" thickTop="1" thickBot="1" x14ac:dyDescent="0.3">
      <c r="A582" s="9"/>
      <c r="B582" s="9"/>
      <c r="C582" s="9"/>
      <c r="D582" s="9"/>
      <c r="E582" s="11"/>
      <c r="F582" s="11"/>
      <c r="G582" s="14"/>
      <c r="H582" s="11"/>
      <c r="I582" s="15">
        <v>5</v>
      </c>
      <c r="J582" s="11">
        <v>65</v>
      </c>
      <c r="K582" s="12">
        <f>CEILING(H580*J582/100*0.9,2.5)</f>
        <v>80</v>
      </c>
      <c r="M582" s="9"/>
      <c r="N582" s="14"/>
      <c r="O582" s="11"/>
      <c r="P582" s="15">
        <v>3</v>
      </c>
      <c r="Q582" s="11">
        <v>85</v>
      </c>
      <c r="R582" s="12">
        <f>CEILING(O580*0.9*Q582/100,5)</f>
        <v>125</v>
      </c>
      <c r="T582" s="9"/>
      <c r="U582" s="8">
        <f>U581</f>
        <v>70</v>
      </c>
      <c r="V582" s="4"/>
      <c r="W582" s="8">
        <f>W581</f>
        <v>42.5</v>
      </c>
      <c r="X582" s="24"/>
      <c r="Y582" s="9"/>
      <c r="Z582" s="9"/>
      <c r="AA582" s="9"/>
    </row>
    <row r="583" spans="1:32" ht="16.5" thickTop="1" thickBot="1" x14ac:dyDescent="0.3">
      <c r="A583" s="9"/>
      <c r="B583" s="9"/>
      <c r="C583" s="9"/>
      <c r="D583" s="9"/>
      <c r="E583" s="11"/>
      <c r="F583" s="11"/>
      <c r="G583" s="14"/>
      <c r="H583" s="11"/>
      <c r="I583" s="15">
        <v>5</v>
      </c>
      <c r="J583" s="11">
        <v>75</v>
      </c>
      <c r="K583" s="12">
        <f>CEILING(H580*J583/100*0.9,2.5)</f>
        <v>90</v>
      </c>
      <c r="M583" s="9"/>
      <c r="N583" s="14"/>
      <c r="O583" s="11" t="s">
        <v>35</v>
      </c>
      <c r="P583" s="15">
        <v>1</v>
      </c>
      <c r="Q583" s="11">
        <v>95</v>
      </c>
      <c r="R583" s="12">
        <f>CEILING(O580*0.9*Q583/100,5)</f>
        <v>135</v>
      </c>
      <c r="T583" s="9"/>
      <c r="U583" s="8">
        <f>U582</f>
        <v>70</v>
      </c>
      <c r="V583" s="4"/>
      <c r="W583" s="8">
        <f>W582</f>
        <v>42.5</v>
      </c>
      <c r="X583" s="24"/>
      <c r="Y583" s="9"/>
      <c r="Z583" s="9"/>
      <c r="AA583" s="9"/>
    </row>
    <row r="584" spans="1:32" ht="16.5" thickTop="1" thickBot="1" x14ac:dyDescent="0.3">
      <c r="A584" s="9"/>
      <c r="B584" s="9"/>
      <c r="C584" s="9"/>
      <c r="D584" s="9"/>
      <c r="E584" s="11"/>
      <c r="F584" s="11"/>
      <c r="G584" s="14"/>
      <c r="H584" s="11"/>
      <c r="I584" s="15">
        <v>5</v>
      </c>
      <c r="J584" s="11">
        <v>75</v>
      </c>
      <c r="K584" s="12">
        <f>CEILING(H580*J584/100*0.9,2.5)</f>
        <v>90</v>
      </c>
      <c r="M584" s="9"/>
      <c r="N584" s="14"/>
      <c r="O584" s="11"/>
      <c r="P584" s="11"/>
      <c r="Q584" s="11"/>
      <c r="R584" s="11"/>
      <c r="S584" s="9"/>
      <c r="T584" s="9"/>
      <c r="U584" s="8">
        <f>U583</f>
        <v>70</v>
      </c>
      <c r="V584" s="4"/>
      <c r="W584" s="8">
        <f>W583</f>
        <v>42.5</v>
      </c>
      <c r="X584" s="25"/>
      <c r="Y584" s="9"/>
      <c r="Z584" s="9"/>
      <c r="AA584" s="9"/>
    </row>
    <row r="585" spans="1:32" ht="16.5" thickTop="1" thickBot="1" x14ac:dyDescent="0.3">
      <c r="A585" s="9"/>
      <c r="B585" s="9"/>
      <c r="C585" s="9"/>
      <c r="D585" s="9"/>
      <c r="E585" s="11"/>
      <c r="F585" s="11"/>
      <c r="G585" s="14"/>
      <c r="H585" s="11"/>
      <c r="I585" s="15">
        <v>5</v>
      </c>
      <c r="J585" s="11">
        <v>85</v>
      </c>
      <c r="K585" s="12">
        <f>CEILING(H580*J585/100*0.9,2.5)</f>
        <v>102.5</v>
      </c>
      <c r="M585" s="9"/>
      <c r="N585" s="14"/>
      <c r="O585" s="11"/>
      <c r="P585" s="11"/>
      <c r="Q585" s="11"/>
      <c r="R585" s="11"/>
      <c r="S585" s="9"/>
      <c r="T585" s="9"/>
      <c r="U585" s="9"/>
      <c r="V585" s="9"/>
      <c r="W585" s="9"/>
      <c r="X585" s="9"/>
      <c r="Y585" s="9"/>
      <c r="Z585" s="9"/>
      <c r="AA585" s="9"/>
      <c r="AC585">
        <f>K585*L585*0.0333+K585</f>
        <v>102.5</v>
      </c>
      <c r="AE585">
        <f>R583*S583*0.0333+R583</f>
        <v>135</v>
      </c>
    </row>
    <row r="586" spans="1:32" ht="16.5" thickTop="1" thickBot="1" x14ac:dyDescent="0.3">
      <c r="A586" s="9"/>
      <c r="B586" s="9"/>
      <c r="C586">
        <f>IF(H586&gt;3.4,0,H586)+IF(O586&gt;3.4,0,O586)</f>
        <v>4</v>
      </c>
      <c r="D586" t="s">
        <v>16</v>
      </c>
      <c r="E586" t="s">
        <v>3</v>
      </c>
      <c r="F586" s="9"/>
      <c r="G586" s="14" t="s">
        <v>4</v>
      </c>
      <c r="H586" s="11">
        <v>3</v>
      </c>
      <c r="I586" s="11"/>
      <c r="J586" s="11"/>
      <c r="K586" s="11"/>
      <c r="L586" s="9"/>
      <c r="M586" s="9"/>
      <c r="N586" s="14" t="s">
        <v>13</v>
      </c>
      <c r="O586" s="11">
        <v>1</v>
      </c>
      <c r="P586" s="11"/>
      <c r="Q586" s="11"/>
      <c r="R586" s="11"/>
      <c r="S586" s="9"/>
      <c r="T586" s="9"/>
      <c r="U586" s="9"/>
      <c r="V586" s="28" t="s">
        <v>28</v>
      </c>
      <c r="W586" s="9"/>
      <c r="X586" s="27" t="s">
        <v>25</v>
      </c>
      <c r="Y586" s="9"/>
      <c r="Z586" s="27" t="s">
        <v>26</v>
      </c>
      <c r="AA586" s="9"/>
    </row>
    <row r="587" spans="1:32" ht="31.5" thickTop="1" thickBot="1" x14ac:dyDescent="0.3">
      <c r="A587" s="9"/>
      <c r="B587" s="9"/>
      <c r="C587" s="9"/>
      <c r="D587" s="9"/>
      <c r="E587" s="11"/>
      <c r="F587" s="11"/>
      <c r="G587" s="14"/>
      <c r="H587" s="20">
        <f>H566</f>
        <v>80</v>
      </c>
      <c r="I587" s="11" t="s">
        <v>31</v>
      </c>
      <c r="J587" s="11" t="s">
        <v>30</v>
      </c>
      <c r="K587" s="11" t="s">
        <v>34</v>
      </c>
      <c r="L587" s="10" t="s">
        <v>32</v>
      </c>
      <c r="M587" s="10"/>
      <c r="N587" s="14" t="s">
        <v>33</v>
      </c>
      <c r="O587" s="20">
        <f>O545+IF(S548&lt;3.5,5,10)</f>
        <v>200</v>
      </c>
      <c r="P587" s="11" t="s">
        <v>31</v>
      </c>
      <c r="Q587" s="11" t="s">
        <v>30</v>
      </c>
      <c r="R587" s="11" t="s">
        <v>34</v>
      </c>
      <c r="S587" s="10" t="s">
        <v>32</v>
      </c>
      <c r="T587" s="10"/>
      <c r="U587" s="26" t="s">
        <v>34</v>
      </c>
      <c r="V587" s="26" t="s">
        <v>48</v>
      </c>
      <c r="W587" s="26" t="s">
        <v>34</v>
      </c>
      <c r="X587" s="26" t="s">
        <v>48</v>
      </c>
      <c r="Y587" s="26" t="s">
        <v>34</v>
      </c>
      <c r="Z587" s="26" t="s">
        <v>48</v>
      </c>
      <c r="AA587" s="9"/>
    </row>
    <row r="588" spans="1:32" ht="16.5" thickTop="1" thickBot="1" x14ac:dyDescent="0.3">
      <c r="A588" s="9"/>
      <c r="B588" s="9"/>
      <c r="C588" s="9"/>
      <c r="D588" s="9"/>
      <c r="E588" s="11"/>
      <c r="F588" s="11"/>
      <c r="G588" s="14"/>
      <c r="H588" s="11"/>
      <c r="I588" s="15">
        <v>5</v>
      </c>
      <c r="J588" s="11">
        <v>75</v>
      </c>
      <c r="K588" s="12">
        <f>CEILING(H587*0.9*J588/100,2.5)</f>
        <v>55</v>
      </c>
      <c r="M588" s="9"/>
      <c r="N588" s="14"/>
      <c r="O588" s="11"/>
      <c r="P588" s="15">
        <v>5</v>
      </c>
      <c r="Q588" s="11">
        <v>65</v>
      </c>
      <c r="R588" s="12">
        <f>CEILING(O587*Q588/100*0.9,5)</f>
        <v>120</v>
      </c>
      <c r="T588" s="9"/>
      <c r="U588" s="8">
        <f>IF(V570&gt;11.5,U570+2.5,U570)</f>
        <v>17.5</v>
      </c>
      <c r="V588" s="4"/>
      <c r="W588" s="8">
        <f>IF(X570&gt;11.5,W570+2.5,W570)</f>
        <v>35</v>
      </c>
      <c r="X588" s="24"/>
      <c r="Y588" s="8">
        <f>IF(Z570&gt;11.5,Y570+2,Y570)</f>
        <v>8</v>
      </c>
      <c r="Z588" s="24"/>
      <c r="AA588" s="9"/>
    </row>
    <row r="589" spans="1:32" ht="16.5" thickTop="1" thickBot="1" x14ac:dyDescent="0.3">
      <c r="A589" s="9"/>
      <c r="B589" s="9"/>
      <c r="C589" s="9"/>
      <c r="D589" s="9"/>
      <c r="E589" s="11"/>
      <c r="F589" s="11"/>
      <c r="G589" s="14"/>
      <c r="H589" s="11"/>
      <c r="I589" s="15">
        <v>3</v>
      </c>
      <c r="J589" s="11">
        <v>85</v>
      </c>
      <c r="K589" s="12">
        <f>CEILING(H587*0.9*J589/100,2.5)</f>
        <v>62.5</v>
      </c>
      <c r="M589" s="9"/>
      <c r="N589" s="14"/>
      <c r="O589" s="11"/>
      <c r="P589" s="15">
        <v>5</v>
      </c>
      <c r="Q589" s="11">
        <v>65</v>
      </c>
      <c r="R589" s="12">
        <f>CEILING(O587*Q589/100*0.9,5)</f>
        <v>120</v>
      </c>
      <c r="T589" s="9"/>
      <c r="U589" s="8">
        <f>U588</f>
        <v>17.5</v>
      </c>
      <c r="V589" s="3"/>
      <c r="W589" s="8">
        <f>W588</f>
        <v>35</v>
      </c>
      <c r="X589" s="24"/>
      <c r="Y589" s="8">
        <f>Y588</f>
        <v>8</v>
      </c>
      <c r="Z589" s="24"/>
      <c r="AA589" s="9"/>
    </row>
    <row r="590" spans="1:32" ht="16.5" thickTop="1" thickBot="1" x14ac:dyDescent="0.3">
      <c r="A590" s="9"/>
      <c r="B590" s="9"/>
      <c r="C590" s="9"/>
      <c r="D590" s="9"/>
      <c r="E590" s="11"/>
      <c r="F590" s="11"/>
      <c r="G590" s="14"/>
      <c r="H590" s="11" t="s">
        <v>35</v>
      </c>
      <c r="I590" s="15">
        <v>1</v>
      </c>
      <c r="J590" s="11">
        <v>95</v>
      </c>
      <c r="K590" s="12">
        <f>CEILING(H587*0.9*J590/100,2.5)</f>
        <v>70</v>
      </c>
      <c r="M590" s="9"/>
      <c r="N590" s="14"/>
      <c r="O590" s="11"/>
      <c r="P590" s="15">
        <v>5</v>
      </c>
      <c r="Q590" s="11">
        <v>75</v>
      </c>
      <c r="R590" s="12">
        <f>CEILING(O587*Q590/100*0.9,5)</f>
        <v>135</v>
      </c>
      <c r="T590" s="9"/>
      <c r="U590" s="8">
        <f>U589</f>
        <v>17.5</v>
      </c>
      <c r="W590" s="8">
        <f>W589</f>
        <v>35</v>
      </c>
      <c r="X590" s="24"/>
      <c r="Y590" s="8">
        <f>Y589</f>
        <v>8</v>
      </c>
      <c r="Z590" s="24"/>
      <c r="AA590" s="9"/>
    </row>
    <row r="591" spans="1:32" ht="16.5" thickTop="1" thickBot="1" x14ac:dyDescent="0.3">
      <c r="A591" s="9"/>
      <c r="B591" s="9"/>
      <c r="C591" s="9"/>
      <c r="D591" s="9"/>
      <c r="E591" s="11"/>
      <c r="F591" s="11"/>
      <c r="G591" s="14"/>
      <c r="H591" s="11"/>
      <c r="I591" s="11"/>
      <c r="J591" s="11"/>
      <c r="K591" s="11"/>
      <c r="L591" s="9"/>
      <c r="M591" s="9"/>
      <c r="N591" s="14"/>
      <c r="O591" s="11"/>
      <c r="P591" s="15">
        <v>5</v>
      </c>
      <c r="Q591" s="11">
        <v>75</v>
      </c>
      <c r="R591" s="12">
        <f>CEILING(O587*Q591/100*0.9,5)</f>
        <v>135</v>
      </c>
      <c r="T591" s="9"/>
      <c r="U591" s="8">
        <f>U590</f>
        <v>17.5</v>
      </c>
      <c r="W591" s="8">
        <f>W590</f>
        <v>35</v>
      </c>
      <c r="X591" s="25"/>
      <c r="Y591" s="8">
        <f>Y590</f>
        <v>8</v>
      </c>
      <c r="Z591" s="25"/>
      <c r="AA591" s="9"/>
    </row>
    <row r="592" spans="1:32" ht="16.5" thickTop="1" thickBot="1" x14ac:dyDescent="0.3">
      <c r="A592" s="9"/>
      <c r="B592" s="9"/>
      <c r="C592" s="9"/>
      <c r="D592" s="9"/>
      <c r="E592" s="11"/>
      <c r="F592" s="11"/>
      <c r="G592" s="14"/>
      <c r="H592" s="11"/>
      <c r="I592" s="11"/>
      <c r="J592" s="11"/>
      <c r="K592" s="11"/>
      <c r="L592" s="9"/>
      <c r="M592" s="9"/>
      <c r="N592" s="14"/>
      <c r="O592" s="11"/>
      <c r="P592" s="16">
        <v>5</v>
      </c>
      <c r="Q592" s="11">
        <v>85</v>
      </c>
      <c r="R592" s="12">
        <f>CEILING(O587*Q592/100*0.9,5)</f>
        <v>155</v>
      </c>
      <c r="T592" s="9"/>
      <c r="U592" s="9"/>
      <c r="V592" s="9"/>
      <c r="W592" s="9"/>
      <c r="X592" s="9"/>
      <c r="Y592" s="9"/>
      <c r="Z592" s="9"/>
      <c r="AA592" s="9"/>
      <c r="AD592">
        <f>K590*L590*0.0333+K590</f>
        <v>70</v>
      </c>
      <c r="AF592">
        <f>R592*S592*0.0333+R592</f>
        <v>155</v>
      </c>
    </row>
    <row r="593" spans="1:31" ht="16.5" thickTop="1" thickBot="1" x14ac:dyDescent="0.3">
      <c r="A593" s="9"/>
      <c r="B593" s="9"/>
      <c r="C593">
        <f>IF(H593&gt;3.4,0,H593)+IF(O593&gt;3.4,0,O593)</f>
        <v>2</v>
      </c>
      <c r="D593" t="s">
        <v>17</v>
      </c>
      <c r="E593" t="s">
        <v>2</v>
      </c>
      <c r="F593" s="9"/>
      <c r="G593" s="14" t="s">
        <v>14</v>
      </c>
      <c r="H593" s="11">
        <v>2</v>
      </c>
      <c r="I593" s="11"/>
      <c r="J593" s="11"/>
      <c r="K593" s="11"/>
      <c r="L593" s="9"/>
      <c r="M593" s="9"/>
      <c r="N593" s="14" t="s">
        <v>12</v>
      </c>
      <c r="O593" s="11">
        <v>4</v>
      </c>
      <c r="P593" s="11"/>
      <c r="Q593" s="11"/>
      <c r="R593" s="11"/>
      <c r="S593" s="9"/>
      <c r="T593" s="9"/>
      <c r="U593" s="9"/>
      <c r="V593" s="27" t="s">
        <v>47</v>
      </c>
      <c r="W593" s="9"/>
      <c r="X593" s="17" t="s">
        <v>27</v>
      </c>
      <c r="Y593" s="9"/>
      <c r="Z593" s="9"/>
      <c r="AA593" s="9"/>
    </row>
    <row r="594" spans="1:31" ht="31.5" thickTop="1" thickBot="1" x14ac:dyDescent="0.3">
      <c r="A594" s="9"/>
      <c r="B594" s="9"/>
      <c r="C594" s="9"/>
      <c r="D594" s="9"/>
      <c r="E594" s="11"/>
      <c r="F594" s="11"/>
      <c r="G594" s="14" t="s">
        <v>33</v>
      </c>
      <c r="H594" s="20">
        <f>H580</f>
        <v>132.5</v>
      </c>
      <c r="I594" s="11" t="s">
        <v>31</v>
      </c>
      <c r="J594" s="11" t="s">
        <v>30</v>
      </c>
      <c r="K594" s="11" t="s">
        <v>34</v>
      </c>
      <c r="L594" s="10" t="s">
        <v>32</v>
      </c>
      <c r="M594" s="10"/>
      <c r="N594" s="14" t="s">
        <v>33</v>
      </c>
      <c r="O594" s="20">
        <f>O580</f>
        <v>157.5</v>
      </c>
      <c r="P594" s="11" t="s">
        <v>31</v>
      </c>
      <c r="Q594" s="11" t="s">
        <v>30</v>
      </c>
      <c r="R594" s="11" t="s">
        <v>34</v>
      </c>
      <c r="S594" s="10" t="s">
        <v>32</v>
      </c>
      <c r="T594" s="10"/>
      <c r="U594" s="26" t="s">
        <v>34</v>
      </c>
      <c r="V594" s="26" t="s">
        <v>48</v>
      </c>
      <c r="W594" s="26" t="s">
        <v>34</v>
      </c>
      <c r="X594" s="26" t="s">
        <v>48</v>
      </c>
      <c r="Y594" s="9"/>
      <c r="Z594" s="9"/>
      <c r="AA594" s="9"/>
    </row>
    <row r="595" spans="1:31" ht="16.5" thickTop="1" thickBot="1" x14ac:dyDescent="0.3">
      <c r="A595" s="9"/>
      <c r="B595" s="9"/>
      <c r="C595" s="9"/>
      <c r="D595" s="9"/>
      <c r="E595" s="11"/>
      <c r="F595" s="11"/>
      <c r="G595" s="14"/>
      <c r="H595" s="11"/>
      <c r="I595" s="15">
        <v>3</v>
      </c>
      <c r="J595" s="11">
        <v>70</v>
      </c>
      <c r="K595" s="12">
        <f>CEILING(H594*J595/100*0.9,2.5)</f>
        <v>85</v>
      </c>
      <c r="M595" s="9"/>
      <c r="N595" s="14"/>
      <c r="O595" s="11"/>
      <c r="P595" s="15">
        <v>5</v>
      </c>
      <c r="Q595" s="11">
        <v>40</v>
      </c>
      <c r="R595" s="12">
        <f>CEILING(O594*Q595/100*0.9,5)</f>
        <v>60</v>
      </c>
      <c r="T595" s="9"/>
      <c r="U595" s="8">
        <f>IF(V577&gt;11.5,U577+2.5,U577)</f>
        <v>60</v>
      </c>
      <c r="W595" s="8">
        <f>IF(X577&gt;11.5,W577+2.5,W577)</f>
        <v>42.5</v>
      </c>
      <c r="X595" s="24"/>
      <c r="Y595" s="9"/>
      <c r="Z595" s="9"/>
      <c r="AA595" s="9"/>
    </row>
    <row r="596" spans="1:31" ht="16.5" thickTop="1" thickBot="1" x14ac:dyDescent="0.3">
      <c r="A596" s="9"/>
      <c r="B596" s="9"/>
      <c r="C596" s="9"/>
      <c r="D596" s="9"/>
      <c r="E596" s="11"/>
      <c r="F596" s="11"/>
      <c r="G596" s="14"/>
      <c r="H596" s="11"/>
      <c r="I596" s="15">
        <v>3</v>
      </c>
      <c r="J596" s="11">
        <v>70</v>
      </c>
      <c r="K596" s="12">
        <f>CEILING(H594*J596/100*0.9,2.5)</f>
        <v>85</v>
      </c>
      <c r="M596" s="9"/>
      <c r="N596" s="14"/>
      <c r="O596" s="11"/>
      <c r="P596" s="15">
        <v>5</v>
      </c>
      <c r="Q596" s="11">
        <v>40</v>
      </c>
      <c r="R596" s="12">
        <f>CEILING(O594*Q596/100*0.9,5)</f>
        <v>60</v>
      </c>
      <c r="T596" s="9"/>
      <c r="U596" s="8">
        <f>U595</f>
        <v>60</v>
      </c>
      <c r="W596" s="8">
        <f>W595</f>
        <v>42.5</v>
      </c>
      <c r="X596" s="24"/>
      <c r="Y596" s="9"/>
      <c r="Z596" s="9"/>
      <c r="AA596" s="9"/>
    </row>
    <row r="597" spans="1:31" ht="16.5" thickTop="1" thickBot="1" x14ac:dyDescent="0.3">
      <c r="A597" s="9"/>
      <c r="B597" s="9"/>
      <c r="C597" s="9"/>
      <c r="D597" s="9"/>
      <c r="E597" s="11"/>
      <c r="F597" s="11"/>
      <c r="G597" s="14"/>
      <c r="H597" s="11"/>
      <c r="I597" s="15">
        <v>3</v>
      </c>
      <c r="J597" s="11">
        <v>80</v>
      </c>
      <c r="K597" s="12">
        <f>CEILING(H594*J597/100*0.9,2.5)</f>
        <v>97.5</v>
      </c>
      <c r="M597" s="9"/>
      <c r="N597" s="14"/>
      <c r="O597" s="11"/>
      <c r="P597" s="15">
        <v>5</v>
      </c>
      <c r="Q597" s="11">
        <v>50</v>
      </c>
      <c r="R597" s="12">
        <f>CEILING(O594*Q597/100*0.9,5)</f>
        <v>75</v>
      </c>
      <c r="T597" s="9"/>
      <c r="U597" s="8">
        <f>U596</f>
        <v>60</v>
      </c>
      <c r="W597" s="8">
        <f>W596</f>
        <v>42.5</v>
      </c>
      <c r="X597" s="24"/>
      <c r="Y597" s="9"/>
      <c r="Z597" s="9"/>
      <c r="AA597" s="9"/>
    </row>
    <row r="598" spans="1:31" ht="16.5" thickTop="1" thickBot="1" x14ac:dyDescent="0.3">
      <c r="A598" s="9"/>
      <c r="B598" s="9"/>
      <c r="C598" s="9"/>
      <c r="D598" s="9"/>
      <c r="E598" s="11"/>
      <c r="F598" s="11"/>
      <c r="G598" s="14"/>
      <c r="H598" s="11"/>
      <c r="I598" s="15">
        <v>3</v>
      </c>
      <c r="J598" s="11">
        <v>80</v>
      </c>
      <c r="K598" s="12">
        <f>CEILING(H594*J598/100*0.9,2.5)</f>
        <v>97.5</v>
      </c>
      <c r="M598" s="9"/>
      <c r="N598" s="14"/>
      <c r="O598" s="11"/>
      <c r="P598" s="15">
        <v>5</v>
      </c>
      <c r="Q598" s="11">
        <v>50</v>
      </c>
      <c r="R598" s="12">
        <f>CEILING(O594*Q598/100*0.9,5)</f>
        <v>75</v>
      </c>
      <c r="T598" s="9"/>
      <c r="U598" s="8">
        <f>U597</f>
        <v>60</v>
      </c>
      <c r="W598" s="8">
        <f>W597</f>
        <v>42.5</v>
      </c>
      <c r="X598" s="25"/>
      <c r="Y598" s="9"/>
      <c r="Z598" s="9"/>
      <c r="AA598" s="9"/>
    </row>
    <row r="599" spans="1:31" ht="16.5" thickTop="1" thickBot="1" x14ac:dyDescent="0.3">
      <c r="A599" s="9"/>
      <c r="B599" s="9"/>
      <c r="C599" s="9"/>
      <c r="D599" s="9"/>
      <c r="E599" s="11"/>
      <c r="F599" s="11"/>
      <c r="G599" s="14"/>
      <c r="H599" s="11"/>
      <c r="I599" s="15">
        <v>3</v>
      </c>
      <c r="J599" s="11">
        <v>90</v>
      </c>
      <c r="K599" s="12">
        <f>CEILING(H594*J599/100*0.9,2.5)</f>
        <v>107.5</v>
      </c>
      <c r="M599" s="9"/>
      <c r="N599" s="14"/>
      <c r="O599" s="11"/>
      <c r="P599" s="15">
        <v>5</v>
      </c>
      <c r="Q599" s="11">
        <v>60</v>
      </c>
      <c r="R599" s="12">
        <f>CEILING(O594*Q599/100*0.9,5)</f>
        <v>90</v>
      </c>
      <c r="T599" s="9"/>
      <c r="U599" s="9"/>
      <c r="V599" s="9"/>
      <c r="W599" s="9"/>
      <c r="X599" s="9"/>
      <c r="Y599" s="9"/>
      <c r="Z599" s="9"/>
      <c r="AA599" s="9"/>
      <c r="AC599">
        <f>K599*L599*0.0333+K599</f>
        <v>107.5</v>
      </c>
      <c r="AE599">
        <f>R599*S599*0.0333+R599</f>
        <v>90</v>
      </c>
    </row>
    <row r="600" spans="1:31" ht="16.5" thickTop="1" thickBot="1" x14ac:dyDescent="0.3">
      <c r="A600" s="9"/>
      <c r="B600" s="1" t="s">
        <v>59</v>
      </c>
      <c r="C600" s="18">
        <f>IF(H600&gt;3.4,0,H600)+IF(O600&gt;3.4,0,O600)</f>
        <v>4</v>
      </c>
      <c r="D600" s="18" t="s">
        <v>15</v>
      </c>
      <c r="E600" s="34" t="s">
        <v>2</v>
      </c>
      <c r="F600" s="11"/>
      <c r="G600" s="14" t="s">
        <v>14</v>
      </c>
      <c r="H600" s="11">
        <v>3</v>
      </c>
      <c r="I600" s="11"/>
      <c r="J600" s="11"/>
      <c r="K600" s="11"/>
      <c r="L600" s="9"/>
      <c r="M600" s="9"/>
      <c r="N600" s="14" t="s">
        <v>12</v>
      </c>
      <c r="O600" s="11">
        <v>1</v>
      </c>
      <c r="P600" s="11"/>
      <c r="Q600" s="11"/>
      <c r="R600" s="11"/>
      <c r="S600" s="9"/>
      <c r="T600" s="9"/>
      <c r="U600" s="30"/>
      <c r="V600" s="29" t="s">
        <v>49</v>
      </c>
      <c r="W600" s="9"/>
      <c r="X600" s="31" t="s">
        <v>27</v>
      </c>
      <c r="Y600" s="9"/>
      <c r="Z600" s="9"/>
      <c r="AA600" s="9"/>
    </row>
    <row r="601" spans="1:31" ht="31.5" thickTop="1" thickBot="1" x14ac:dyDescent="0.3">
      <c r="A601" s="9"/>
      <c r="B601" s="9"/>
      <c r="C601" s="9"/>
      <c r="D601" s="9"/>
      <c r="E601" s="11"/>
      <c r="F601" s="11"/>
      <c r="G601" s="14"/>
      <c r="H601" s="20">
        <f>H594</f>
        <v>132.5</v>
      </c>
      <c r="I601" s="11" t="s">
        <v>31</v>
      </c>
      <c r="J601" s="11" t="s">
        <v>30</v>
      </c>
      <c r="K601" s="11" t="s">
        <v>34</v>
      </c>
      <c r="L601" s="10" t="s">
        <v>32</v>
      </c>
      <c r="M601" s="10"/>
      <c r="N601" s="14" t="s">
        <v>33</v>
      </c>
      <c r="O601" s="20">
        <f>O580+IF(S583&lt;3.5,2.5,5)</f>
        <v>160</v>
      </c>
      <c r="P601" s="11" t="s">
        <v>31</v>
      </c>
      <c r="Q601" s="11" t="s">
        <v>30</v>
      </c>
      <c r="R601" s="11" t="s">
        <v>34</v>
      </c>
      <c r="S601" s="10" t="s">
        <v>32</v>
      </c>
      <c r="T601" s="10"/>
      <c r="U601" s="26" t="s">
        <v>34</v>
      </c>
      <c r="V601" s="26" t="s">
        <v>48</v>
      </c>
      <c r="W601" s="26" t="s">
        <v>34</v>
      </c>
      <c r="X601" s="26" t="s">
        <v>48</v>
      </c>
      <c r="Y601" s="9"/>
      <c r="Z601" s="9"/>
      <c r="AA601" s="9"/>
    </row>
    <row r="602" spans="1:31" ht="16.5" thickTop="1" thickBot="1" x14ac:dyDescent="0.3">
      <c r="A602" s="9"/>
      <c r="B602" s="9"/>
      <c r="C602" s="9"/>
      <c r="D602" s="9"/>
      <c r="E602" s="11"/>
      <c r="F602" s="11"/>
      <c r="G602" s="14"/>
      <c r="H602" s="11"/>
      <c r="I602" s="15">
        <v>5</v>
      </c>
      <c r="J602" s="11">
        <v>75</v>
      </c>
      <c r="K602" s="12">
        <f>CEILING(H601*0.9*J602/100,2.5)</f>
        <v>90</v>
      </c>
      <c r="M602" s="9"/>
      <c r="N602" s="14"/>
      <c r="O602" s="11"/>
      <c r="P602" s="15">
        <v>5</v>
      </c>
      <c r="Q602" s="11">
        <v>65</v>
      </c>
      <c r="R602" s="12">
        <f>CEILING(O601*Q602/100*0.9,5)</f>
        <v>95</v>
      </c>
      <c r="T602" s="9"/>
      <c r="U602" s="8">
        <f>IF(V584&gt;11.5,U584+2.5,U584)</f>
        <v>70</v>
      </c>
      <c r="V602" s="4"/>
      <c r="W602" s="8">
        <f>IF(X598&gt;11.5,W598+2.5,W598)</f>
        <v>42.5</v>
      </c>
      <c r="X602" s="24"/>
      <c r="Y602" s="9"/>
      <c r="Z602" s="9"/>
      <c r="AA602" s="9"/>
    </row>
    <row r="603" spans="1:31" ht="16.5" thickTop="1" thickBot="1" x14ac:dyDescent="0.3">
      <c r="A603" s="9"/>
      <c r="B603" s="9"/>
      <c r="C603" s="9"/>
      <c r="D603" s="9"/>
      <c r="E603" s="11"/>
      <c r="F603" s="11"/>
      <c r="G603" s="14"/>
      <c r="H603" s="11"/>
      <c r="I603" s="15">
        <v>3</v>
      </c>
      <c r="J603" s="11">
        <v>85</v>
      </c>
      <c r="K603" s="12">
        <f>CEILING(H601*0.9*J603/100,2.5)</f>
        <v>102.5</v>
      </c>
      <c r="M603" s="9"/>
      <c r="N603" s="14"/>
      <c r="O603" s="11"/>
      <c r="P603" s="15">
        <v>5</v>
      </c>
      <c r="Q603" s="11">
        <v>65</v>
      </c>
      <c r="R603" s="12">
        <f>CEILING(O601*Q603/100*0.9,5)</f>
        <v>95</v>
      </c>
      <c r="T603" s="9"/>
      <c r="U603" s="8">
        <f>U602</f>
        <v>70</v>
      </c>
      <c r="V603" s="4"/>
      <c r="W603" s="8">
        <f>W602</f>
        <v>42.5</v>
      </c>
      <c r="X603" s="24"/>
      <c r="Y603" s="9"/>
      <c r="Z603" s="9"/>
      <c r="AA603" s="9"/>
    </row>
    <row r="604" spans="1:31" ht="16.5" thickTop="1" thickBot="1" x14ac:dyDescent="0.3">
      <c r="A604" s="9"/>
      <c r="B604" s="9"/>
      <c r="C604" s="9"/>
      <c r="D604" s="9"/>
      <c r="E604" s="11"/>
      <c r="F604" s="11"/>
      <c r="G604" s="14"/>
      <c r="H604" s="11" t="s">
        <v>35</v>
      </c>
      <c r="I604" s="15">
        <v>1</v>
      </c>
      <c r="J604" s="11">
        <v>95</v>
      </c>
      <c r="K604" s="12">
        <f>CEILING(H601*0.9*J604/100,2.5)</f>
        <v>115</v>
      </c>
      <c r="M604" s="9"/>
      <c r="N604" s="14"/>
      <c r="O604" s="11"/>
      <c r="P604" s="15">
        <v>5</v>
      </c>
      <c r="Q604" s="11">
        <v>75</v>
      </c>
      <c r="R604" s="12">
        <f>CEILING(O601*Q604/100*0.9,5)</f>
        <v>110</v>
      </c>
      <c r="T604" s="9"/>
      <c r="U604" s="8">
        <f>U603</f>
        <v>70</v>
      </c>
      <c r="V604" s="4"/>
      <c r="W604" s="8">
        <f>W603</f>
        <v>42.5</v>
      </c>
      <c r="X604" s="24"/>
      <c r="Y604" s="9"/>
      <c r="Z604" s="9"/>
      <c r="AA604" s="9"/>
    </row>
    <row r="605" spans="1:31" ht="16.5" thickTop="1" thickBot="1" x14ac:dyDescent="0.3">
      <c r="A605" s="9"/>
      <c r="B605" s="9"/>
      <c r="C605" s="9"/>
      <c r="D605" s="9"/>
      <c r="E605" s="11"/>
      <c r="F605" s="11"/>
      <c r="G605" s="14"/>
      <c r="H605" s="11"/>
      <c r="I605" s="11"/>
      <c r="J605" s="11"/>
      <c r="K605" s="11"/>
      <c r="L605" s="9"/>
      <c r="M605" s="9"/>
      <c r="N605" s="14"/>
      <c r="O605" s="11"/>
      <c r="P605" s="15">
        <v>5</v>
      </c>
      <c r="Q605" s="11">
        <v>75</v>
      </c>
      <c r="R605" s="12">
        <f>CEILING(O601*Q605/100*0.9,5)</f>
        <v>110</v>
      </c>
      <c r="T605" s="9"/>
      <c r="U605" s="8">
        <f>U604</f>
        <v>70</v>
      </c>
      <c r="V605" s="4"/>
      <c r="W605" s="8">
        <f>W604</f>
        <v>42.5</v>
      </c>
      <c r="X605" s="25"/>
      <c r="Y605" s="9"/>
      <c r="Z605" s="9"/>
      <c r="AA605" s="9"/>
    </row>
    <row r="606" spans="1:31" ht="16.5" thickTop="1" thickBot="1" x14ac:dyDescent="0.3">
      <c r="A606" s="9"/>
      <c r="B606" s="9"/>
      <c r="C606" s="9"/>
      <c r="D606" s="9"/>
      <c r="E606" s="11"/>
      <c r="F606" s="11"/>
      <c r="G606" s="14"/>
      <c r="H606" s="11"/>
      <c r="I606" s="11"/>
      <c r="J606" s="11"/>
      <c r="K606" s="11"/>
      <c r="L606" s="9"/>
      <c r="M606" s="9"/>
      <c r="N606" s="14"/>
      <c r="O606" s="11"/>
      <c r="P606" s="16">
        <v>5</v>
      </c>
      <c r="Q606" s="11">
        <v>85</v>
      </c>
      <c r="R606" s="12">
        <f>CEILING(O601*Q606/100*0.9,5)</f>
        <v>125</v>
      </c>
      <c r="T606" s="9"/>
      <c r="U606" s="9"/>
      <c r="V606" s="9"/>
      <c r="W606" s="9"/>
      <c r="X606" s="9"/>
      <c r="Y606" s="9"/>
      <c r="Z606" s="9"/>
      <c r="AA606" s="9"/>
      <c r="AC606">
        <f>K604*L604*0.0333+K604</f>
        <v>115</v>
      </c>
      <c r="AE606">
        <f>R606*S606*0.0333+R606</f>
        <v>125</v>
      </c>
    </row>
    <row r="607" spans="1:31" ht="16.5" thickTop="1" thickBot="1" x14ac:dyDescent="0.3">
      <c r="A607" s="9"/>
      <c r="B607" s="9"/>
      <c r="C607">
        <f>IF(H607&gt;3.4,0,H607)+IF(O607&gt;3.4,0,O607)</f>
        <v>2</v>
      </c>
      <c r="D607" t="s">
        <v>16</v>
      </c>
      <c r="E607" t="s">
        <v>3</v>
      </c>
      <c r="F607" s="9"/>
      <c r="G607" s="14" t="s">
        <v>4</v>
      </c>
      <c r="H607" s="11">
        <v>4</v>
      </c>
      <c r="I607" s="11"/>
      <c r="J607" s="11"/>
      <c r="K607" s="11"/>
      <c r="L607" s="9"/>
      <c r="M607" s="9"/>
      <c r="N607" s="14" t="s">
        <v>13</v>
      </c>
      <c r="O607" s="11">
        <v>2</v>
      </c>
      <c r="P607" s="11"/>
      <c r="Q607" s="11"/>
      <c r="R607" s="11"/>
      <c r="S607" s="9"/>
      <c r="T607" s="9"/>
      <c r="U607" s="9"/>
      <c r="V607" s="28" t="s">
        <v>28</v>
      </c>
      <c r="W607" s="9"/>
      <c r="X607" s="27" t="s">
        <v>25</v>
      </c>
      <c r="Y607" s="9"/>
      <c r="Z607" s="27" t="s">
        <v>26</v>
      </c>
      <c r="AA607" s="9"/>
    </row>
    <row r="608" spans="1:31" ht="31.5" thickTop="1" thickBot="1" x14ac:dyDescent="0.3">
      <c r="A608" s="9"/>
      <c r="B608" s="9"/>
      <c r="C608" s="9"/>
      <c r="D608" s="9"/>
      <c r="E608" s="11"/>
      <c r="F608" s="11"/>
      <c r="G608" s="14" t="s">
        <v>33</v>
      </c>
      <c r="H608" s="20">
        <f>H587</f>
        <v>80</v>
      </c>
      <c r="I608" s="11" t="s">
        <v>31</v>
      </c>
      <c r="J608" s="11" t="s">
        <v>30</v>
      </c>
      <c r="K608" s="11" t="s">
        <v>34</v>
      </c>
      <c r="L608" s="10" t="s">
        <v>32</v>
      </c>
      <c r="M608" s="10"/>
      <c r="N608" s="14" t="s">
        <v>33</v>
      </c>
      <c r="O608" s="20">
        <f>O587</f>
        <v>200</v>
      </c>
      <c r="P608" s="11" t="s">
        <v>31</v>
      </c>
      <c r="Q608" s="11" t="s">
        <v>30</v>
      </c>
      <c r="R608" s="11" t="s">
        <v>34</v>
      </c>
      <c r="S608" s="10" t="s">
        <v>32</v>
      </c>
      <c r="T608" s="10"/>
      <c r="U608" s="26" t="s">
        <v>34</v>
      </c>
      <c r="V608" s="26" t="s">
        <v>48</v>
      </c>
      <c r="W608" s="26" t="s">
        <v>34</v>
      </c>
      <c r="X608" s="26" t="s">
        <v>48</v>
      </c>
      <c r="Y608" s="26" t="s">
        <v>34</v>
      </c>
      <c r="Z608" s="26" t="s">
        <v>48</v>
      </c>
      <c r="AA608" s="9"/>
    </row>
    <row r="609" spans="1:32" ht="16.5" thickTop="1" thickBot="1" x14ac:dyDescent="0.3">
      <c r="A609" s="9"/>
      <c r="B609" s="9"/>
      <c r="C609" s="9"/>
      <c r="D609" s="9"/>
      <c r="E609" s="11"/>
      <c r="F609" s="11"/>
      <c r="G609" s="14"/>
      <c r="H609" s="11"/>
      <c r="I609" s="15">
        <v>5</v>
      </c>
      <c r="J609" s="11">
        <v>40</v>
      </c>
      <c r="K609" s="12">
        <f>CEILING(H608*J609/100*0.9,2.5)</f>
        <v>30</v>
      </c>
      <c r="M609" s="9"/>
      <c r="N609" s="14"/>
      <c r="O609" s="11"/>
      <c r="P609" s="15">
        <v>3</v>
      </c>
      <c r="Q609" s="11">
        <v>70</v>
      </c>
      <c r="R609" s="12">
        <f>CEILING(O608*Q609/100*0.9,5)</f>
        <v>130</v>
      </c>
      <c r="T609" s="9"/>
      <c r="U609" s="8">
        <f>IF(V591&gt;11.5,U591+2.5,U591)</f>
        <v>17.5</v>
      </c>
      <c r="V609" s="4"/>
      <c r="W609" s="8">
        <f>IF(X591&gt;11.5,W591+2.5,W591)</f>
        <v>35</v>
      </c>
      <c r="X609" s="24"/>
      <c r="Y609" s="8">
        <f>IF(Z591&gt;11.5,Y591+2,Y591)</f>
        <v>8</v>
      </c>
      <c r="Z609" s="24"/>
      <c r="AA609" s="9"/>
    </row>
    <row r="610" spans="1:32" ht="16.5" thickTop="1" thickBot="1" x14ac:dyDescent="0.3">
      <c r="A610" s="9"/>
      <c r="B610" s="9"/>
      <c r="C610" s="9"/>
      <c r="D610" s="9"/>
      <c r="E610" s="11"/>
      <c r="F610" s="11"/>
      <c r="G610" s="14"/>
      <c r="H610" s="11"/>
      <c r="I610" s="15">
        <v>5</v>
      </c>
      <c r="J610" s="11">
        <v>40</v>
      </c>
      <c r="K610" s="12">
        <f>CEILING(H608*J610/100*0.9,2.5)</f>
        <v>30</v>
      </c>
      <c r="M610" s="9"/>
      <c r="N610" s="14"/>
      <c r="O610" s="11"/>
      <c r="P610" s="15">
        <v>3</v>
      </c>
      <c r="Q610" s="11">
        <v>70</v>
      </c>
      <c r="R610" s="12">
        <f>CEILING(O608*Q610/100*0.9,5)</f>
        <v>130</v>
      </c>
      <c r="T610" s="9"/>
      <c r="U610" s="8">
        <f>U609</f>
        <v>17.5</v>
      </c>
      <c r="V610" s="3"/>
      <c r="W610" s="8">
        <f>W609</f>
        <v>35</v>
      </c>
      <c r="X610" s="24"/>
      <c r="Y610" s="8">
        <f>Y609</f>
        <v>8</v>
      </c>
      <c r="Z610" s="24"/>
      <c r="AA610" s="9"/>
    </row>
    <row r="611" spans="1:32" ht="16.5" thickTop="1" thickBot="1" x14ac:dyDescent="0.3">
      <c r="A611" s="9"/>
      <c r="B611" s="9"/>
      <c r="C611" s="9"/>
      <c r="D611" s="9"/>
      <c r="E611" s="11"/>
      <c r="F611" s="11"/>
      <c r="G611" s="14"/>
      <c r="H611" s="11"/>
      <c r="I611" s="15">
        <v>5</v>
      </c>
      <c r="J611" s="11">
        <v>50</v>
      </c>
      <c r="K611" s="12">
        <f>CEILING(H608*J611/100*0.9,2.5)</f>
        <v>37.5</v>
      </c>
      <c r="M611" s="9"/>
      <c r="N611" s="14"/>
      <c r="O611" s="11"/>
      <c r="P611" s="15">
        <v>3</v>
      </c>
      <c r="Q611" s="11">
        <v>80</v>
      </c>
      <c r="R611" s="12">
        <f>CEILING(O608*Q611/100*0.9,5)</f>
        <v>145</v>
      </c>
      <c r="T611" s="9"/>
      <c r="U611" s="8">
        <f>U610</f>
        <v>17.5</v>
      </c>
      <c r="W611" s="8">
        <f>W610</f>
        <v>35</v>
      </c>
      <c r="X611" s="24"/>
      <c r="Y611" s="8">
        <f>Y610</f>
        <v>8</v>
      </c>
      <c r="Z611" s="24"/>
      <c r="AA611" s="9"/>
    </row>
    <row r="612" spans="1:32" ht="16.5" thickTop="1" thickBot="1" x14ac:dyDescent="0.3">
      <c r="A612" s="9"/>
      <c r="B612" s="9"/>
      <c r="C612" s="9"/>
      <c r="D612" s="9"/>
      <c r="E612" s="11"/>
      <c r="F612" s="11"/>
      <c r="G612" s="14"/>
      <c r="H612" s="11"/>
      <c r="I612" s="15">
        <v>5</v>
      </c>
      <c r="J612" s="11">
        <v>50</v>
      </c>
      <c r="K612" s="12">
        <f>CEILING(H608*J612/100*0.9,2.5)</f>
        <v>37.5</v>
      </c>
      <c r="M612" s="9"/>
      <c r="N612" s="14"/>
      <c r="O612" s="11"/>
      <c r="P612" s="15">
        <v>3</v>
      </c>
      <c r="Q612" s="11">
        <v>80</v>
      </c>
      <c r="R612" s="12">
        <f>CEILING(O608*Q612/100*0.9,5)</f>
        <v>145</v>
      </c>
      <c r="T612" s="9"/>
      <c r="U612" s="8">
        <f>U611</f>
        <v>17.5</v>
      </c>
      <c r="W612" s="8">
        <f>W611</f>
        <v>35</v>
      </c>
      <c r="X612" s="25"/>
      <c r="Y612" s="8">
        <f>Y611</f>
        <v>8</v>
      </c>
      <c r="Z612" s="25"/>
      <c r="AA612" s="9"/>
    </row>
    <row r="613" spans="1:32" ht="16.5" thickTop="1" thickBot="1" x14ac:dyDescent="0.3">
      <c r="A613" s="9"/>
      <c r="B613" s="9"/>
      <c r="C613" s="9"/>
      <c r="D613" s="9"/>
      <c r="E613" s="11"/>
      <c r="F613" s="11"/>
      <c r="G613" s="14"/>
      <c r="H613" s="11"/>
      <c r="I613" s="16">
        <v>5</v>
      </c>
      <c r="J613" s="11">
        <v>60</v>
      </c>
      <c r="K613" s="12">
        <f>CEILING(H608*J613/100*0.9,2.5)</f>
        <v>45</v>
      </c>
      <c r="M613" s="9"/>
      <c r="N613" s="14"/>
      <c r="O613" s="11"/>
      <c r="P613" s="16">
        <v>3</v>
      </c>
      <c r="Q613" s="11">
        <v>90</v>
      </c>
      <c r="R613" s="12">
        <f>CEILING(O608*Q613/100*0.9,5)</f>
        <v>165</v>
      </c>
      <c r="T613" s="9"/>
      <c r="U613" s="9"/>
      <c r="V613" s="9"/>
      <c r="W613" s="9"/>
      <c r="X613" s="9"/>
      <c r="Y613" s="9"/>
      <c r="Z613" s="9"/>
      <c r="AA613" s="9"/>
      <c r="AD613">
        <f>K613*L613*0.0333+K613</f>
        <v>45</v>
      </c>
      <c r="AF613">
        <f>R613*S613*0.0333+R613</f>
        <v>165</v>
      </c>
    </row>
    <row r="614" spans="1:32" ht="16.5" thickTop="1" thickBot="1" x14ac:dyDescent="0.3">
      <c r="A614" s="9"/>
      <c r="B614" s="9"/>
      <c r="C614">
        <f>IF(H614&gt;3.4,0,H614)+IF(O614&gt;3.4,0,O614)</f>
        <v>2</v>
      </c>
      <c r="D614" t="s">
        <v>17</v>
      </c>
      <c r="E614" t="s">
        <v>2</v>
      </c>
      <c r="F614" s="9"/>
      <c r="G614" s="14" t="s">
        <v>14</v>
      </c>
      <c r="H614" s="11">
        <v>4</v>
      </c>
      <c r="I614" s="11"/>
      <c r="J614" s="11"/>
      <c r="K614" s="11"/>
      <c r="L614" s="9"/>
      <c r="M614" s="9"/>
      <c r="N614" s="14" t="s">
        <v>12</v>
      </c>
      <c r="O614" s="11">
        <v>2</v>
      </c>
      <c r="P614" s="11"/>
      <c r="Q614" s="11"/>
      <c r="R614" s="11"/>
      <c r="S614" s="9"/>
      <c r="T614" s="9"/>
      <c r="U614" s="9"/>
      <c r="V614" s="27" t="s">
        <v>47</v>
      </c>
      <c r="W614" s="9"/>
      <c r="X614" s="17" t="s">
        <v>27</v>
      </c>
      <c r="Y614" s="9"/>
      <c r="Z614" s="9"/>
      <c r="AA614" s="9"/>
    </row>
    <row r="615" spans="1:32" ht="31.5" thickTop="1" thickBot="1" x14ac:dyDescent="0.3">
      <c r="A615" s="9"/>
      <c r="B615" s="9"/>
      <c r="C615" s="9"/>
      <c r="D615" s="9"/>
      <c r="E615" s="11"/>
      <c r="F615" s="11"/>
      <c r="G615" s="14" t="s">
        <v>33</v>
      </c>
      <c r="H615" s="20">
        <f>H601</f>
        <v>132.5</v>
      </c>
      <c r="I615" s="11" t="s">
        <v>31</v>
      </c>
      <c r="J615" s="11" t="s">
        <v>30</v>
      </c>
      <c r="K615" s="11" t="s">
        <v>34</v>
      </c>
      <c r="L615" s="10" t="s">
        <v>32</v>
      </c>
      <c r="M615" s="10"/>
      <c r="N615" s="14" t="s">
        <v>33</v>
      </c>
      <c r="O615" s="20">
        <f>O601</f>
        <v>160</v>
      </c>
      <c r="P615" s="11" t="s">
        <v>31</v>
      </c>
      <c r="Q615" s="11" t="s">
        <v>30</v>
      </c>
      <c r="R615" s="11" t="s">
        <v>34</v>
      </c>
      <c r="S615" s="10" t="s">
        <v>32</v>
      </c>
      <c r="T615" s="10"/>
      <c r="U615" s="26" t="s">
        <v>34</v>
      </c>
      <c r="V615" s="26" t="s">
        <v>48</v>
      </c>
      <c r="W615" s="26" t="s">
        <v>34</v>
      </c>
      <c r="X615" s="26" t="s">
        <v>48</v>
      </c>
      <c r="Y615" s="9"/>
      <c r="Z615" s="9"/>
      <c r="AA615" s="9"/>
    </row>
    <row r="616" spans="1:32" ht="16.5" thickTop="1" thickBot="1" x14ac:dyDescent="0.3">
      <c r="A616" s="9"/>
      <c r="B616" s="9"/>
      <c r="C616" s="9"/>
      <c r="D616" s="9"/>
      <c r="E616" s="11"/>
      <c r="F616" s="11"/>
      <c r="G616" s="14"/>
      <c r="H616" s="11"/>
      <c r="I616" s="15">
        <v>5</v>
      </c>
      <c r="J616" s="11">
        <v>40</v>
      </c>
      <c r="K616" s="12">
        <f>CEILING(H615*J616/100*0.9,2.5)</f>
        <v>50</v>
      </c>
      <c r="M616" s="9"/>
      <c r="N616" s="14"/>
      <c r="O616" s="11"/>
      <c r="P616" s="15">
        <v>3</v>
      </c>
      <c r="Q616" s="11">
        <v>70</v>
      </c>
      <c r="R616" s="12">
        <f>CEILING(O615*Q616/100*0.9,5)</f>
        <v>105</v>
      </c>
      <c r="T616" s="9"/>
      <c r="U616" s="8">
        <f>IF(V598&gt;11.5,U598+2.5,U598)</f>
        <v>60</v>
      </c>
      <c r="W616" s="8">
        <f>IF(X598&gt;11.5,W598+2.5,W598)</f>
        <v>42.5</v>
      </c>
      <c r="X616" s="24"/>
      <c r="Y616" s="9"/>
      <c r="Z616" s="9"/>
      <c r="AA616" s="9"/>
    </row>
    <row r="617" spans="1:32" ht="16.5" thickTop="1" thickBot="1" x14ac:dyDescent="0.3">
      <c r="A617" s="9"/>
      <c r="B617" s="9"/>
      <c r="C617" s="9"/>
      <c r="D617" s="9"/>
      <c r="E617" s="11"/>
      <c r="F617" s="11"/>
      <c r="G617" s="14"/>
      <c r="H617" s="11"/>
      <c r="I617" s="15">
        <v>5</v>
      </c>
      <c r="J617" s="11">
        <v>40</v>
      </c>
      <c r="K617" s="12">
        <f>CEILING(H615*J617/100*0.9,2.5)</f>
        <v>50</v>
      </c>
      <c r="M617" s="9"/>
      <c r="N617" s="14"/>
      <c r="O617" s="11"/>
      <c r="P617" s="15">
        <v>3</v>
      </c>
      <c r="Q617" s="11">
        <v>70</v>
      </c>
      <c r="R617" s="12">
        <f>CEILING(O615*Q617/100*0.9,5)</f>
        <v>105</v>
      </c>
      <c r="T617" s="9"/>
      <c r="U617" s="8">
        <f>U616</f>
        <v>60</v>
      </c>
      <c r="W617" s="8">
        <f>W616</f>
        <v>42.5</v>
      </c>
      <c r="X617" s="24"/>
      <c r="Y617" s="9"/>
      <c r="Z617" s="9"/>
      <c r="AA617" s="9"/>
    </row>
    <row r="618" spans="1:32" ht="16.5" thickTop="1" thickBot="1" x14ac:dyDescent="0.3">
      <c r="A618" s="9"/>
      <c r="B618" s="9"/>
      <c r="C618" s="9"/>
      <c r="D618" s="9"/>
      <c r="E618" s="11"/>
      <c r="F618" s="11"/>
      <c r="G618" s="14"/>
      <c r="H618" s="11"/>
      <c r="I618" s="15">
        <v>5</v>
      </c>
      <c r="J618" s="11">
        <v>50</v>
      </c>
      <c r="K618" s="12">
        <f>CEILING(H615*J618/100*0.9,2.5)</f>
        <v>60</v>
      </c>
      <c r="M618" s="9"/>
      <c r="N618" s="14"/>
      <c r="O618" s="11"/>
      <c r="P618" s="15">
        <v>3</v>
      </c>
      <c r="Q618" s="11">
        <v>80</v>
      </c>
      <c r="R618" s="12">
        <f>CEILING(O615*Q618/100*0.9,5)</f>
        <v>120</v>
      </c>
      <c r="T618" s="9"/>
      <c r="U618" s="8">
        <f>U617</f>
        <v>60</v>
      </c>
      <c r="W618" s="8">
        <f>W617</f>
        <v>42.5</v>
      </c>
      <c r="X618" s="24"/>
      <c r="Y618" s="9"/>
      <c r="Z618" s="9"/>
      <c r="AA618" s="9"/>
    </row>
    <row r="619" spans="1:32" ht="16.5" thickTop="1" thickBot="1" x14ac:dyDescent="0.3">
      <c r="A619" s="9"/>
      <c r="B619" s="9"/>
      <c r="C619" s="9"/>
      <c r="D619" s="9"/>
      <c r="E619" s="11"/>
      <c r="F619" s="11"/>
      <c r="G619" s="14"/>
      <c r="H619" s="11"/>
      <c r="I619" s="15">
        <v>5</v>
      </c>
      <c r="J619" s="11">
        <v>50</v>
      </c>
      <c r="K619" s="12">
        <f>CEILING(H615*J619/100*0.9,2.5)</f>
        <v>60</v>
      </c>
      <c r="M619" s="9"/>
      <c r="N619" s="14"/>
      <c r="O619" s="11"/>
      <c r="P619" s="15">
        <v>3</v>
      </c>
      <c r="Q619" s="11">
        <v>80</v>
      </c>
      <c r="R619" s="12">
        <f>CEILING(O615*Q619/100*0.9,5)</f>
        <v>120</v>
      </c>
      <c r="T619" s="9"/>
      <c r="U619" s="8">
        <f>U618</f>
        <v>60</v>
      </c>
      <c r="W619" s="8">
        <f>W618</f>
        <v>42.5</v>
      </c>
      <c r="X619" s="25"/>
      <c r="Y619" s="9"/>
      <c r="Z619" s="9"/>
      <c r="AA619" s="9"/>
    </row>
    <row r="620" spans="1:32" ht="16.5" thickTop="1" thickBot="1" x14ac:dyDescent="0.3">
      <c r="A620" s="9"/>
      <c r="B620" s="9"/>
      <c r="C620" s="9"/>
      <c r="D620" s="9"/>
      <c r="E620" s="11"/>
      <c r="F620" s="11"/>
      <c r="G620" s="14"/>
      <c r="H620" s="11"/>
      <c r="I620" s="16">
        <v>5</v>
      </c>
      <c r="J620" s="11">
        <v>60</v>
      </c>
      <c r="K620" s="12">
        <f>CEILING(H615*J620/100*0.9,2.5)</f>
        <v>72.5</v>
      </c>
      <c r="M620" s="9"/>
      <c r="N620" s="14"/>
      <c r="O620" s="11"/>
      <c r="P620" s="16">
        <v>3</v>
      </c>
      <c r="Q620" s="11">
        <v>90</v>
      </c>
      <c r="R620" s="12">
        <f>CEILING(O615*Q620/100*0.9,5)</f>
        <v>130</v>
      </c>
      <c r="T620" s="9"/>
      <c r="U620" s="9"/>
      <c r="V620" s="9"/>
      <c r="W620" s="9"/>
      <c r="X620" s="9"/>
      <c r="Y620" s="9"/>
      <c r="Z620" s="9"/>
      <c r="AA620" s="9"/>
      <c r="AC620">
        <f>K620*L620*0.0333+K620</f>
        <v>72.5</v>
      </c>
      <c r="AE620">
        <f>R620*S620*0.0333+R620</f>
        <v>130</v>
      </c>
    </row>
    <row r="621" spans="1:32" ht="16.5" thickTop="1" thickBot="1" x14ac:dyDescent="0.3">
      <c r="A621" s="9"/>
      <c r="B621" s="1" t="s">
        <v>60</v>
      </c>
      <c r="C621">
        <f>IF(H621&gt;3.4,0,H621)+IF(O621&gt;3.4,0,O621)</f>
        <v>4</v>
      </c>
      <c r="D621" t="s">
        <v>15</v>
      </c>
      <c r="E621" t="s">
        <v>2</v>
      </c>
      <c r="F621" s="9"/>
      <c r="G621" s="14" t="s">
        <v>14</v>
      </c>
      <c r="H621" s="11">
        <v>1</v>
      </c>
      <c r="I621" s="11"/>
      <c r="J621" s="11"/>
      <c r="K621" s="11"/>
      <c r="L621" s="9"/>
      <c r="M621" s="9"/>
      <c r="N621" s="14" t="s">
        <v>12</v>
      </c>
      <c r="O621" s="11">
        <v>3</v>
      </c>
      <c r="P621" s="11"/>
      <c r="Q621" s="11"/>
      <c r="R621" s="11"/>
      <c r="S621" s="9"/>
      <c r="T621" s="9"/>
      <c r="U621" s="30"/>
      <c r="V621" s="29" t="s">
        <v>49</v>
      </c>
      <c r="W621" s="9"/>
      <c r="X621" s="31" t="s">
        <v>27</v>
      </c>
      <c r="Y621" s="9"/>
      <c r="Z621" s="9"/>
      <c r="AA621" s="9"/>
    </row>
    <row r="622" spans="1:32" ht="31.5" thickTop="1" thickBot="1" x14ac:dyDescent="0.3">
      <c r="A622" s="9"/>
      <c r="B622" s="9"/>
      <c r="C622" s="9"/>
      <c r="D622" s="9"/>
      <c r="E622" s="11"/>
      <c r="F622" s="11"/>
      <c r="G622" s="14" t="s">
        <v>33</v>
      </c>
      <c r="H622" s="20">
        <f>H615+IF(L604&lt;3.5,2.5,5)</f>
        <v>135</v>
      </c>
      <c r="I622" s="11" t="s">
        <v>31</v>
      </c>
      <c r="J622" s="11" t="s">
        <v>30</v>
      </c>
      <c r="K622" s="11" t="s">
        <v>34</v>
      </c>
      <c r="L622" s="10" t="s">
        <v>32</v>
      </c>
      <c r="M622" s="10"/>
      <c r="N622" s="14"/>
      <c r="O622" s="20">
        <f>O615</f>
        <v>160</v>
      </c>
      <c r="P622" s="11" t="s">
        <v>31</v>
      </c>
      <c r="Q622" s="11" t="s">
        <v>30</v>
      </c>
      <c r="R622" s="11" t="s">
        <v>34</v>
      </c>
      <c r="S622" s="10" t="s">
        <v>32</v>
      </c>
      <c r="T622" s="10"/>
      <c r="U622" s="26" t="s">
        <v>34</v>
      </c>
      <c r="V622" s="26" t="s">
        <v>48</v>
      </c>
      <c r="W622" s="26" t="s">
        <v>34</v>
      </c>
      <c r="X622" s="26" t="s">
        <v>48</v>
      </c>
      <c r="Y622" s="9"/>
      <c r="Z622" s="9"/>
      <c r="AA622" s="9"/>
    </row>
    <row r="623" spans="1:32" ht="16.5" thickTop="1" thickBot="1" x14ac:dyDescent="0.3">
      <c r="A623" s="9"/>
      <c r="B623" s="9"/>
      <c r="C623" s="9"/>
      <c r="D623" s="9"/>
      <c r="E623" s="11"/>
      <c r="F623" s="11"/>
      <c r="G623" s="14"/>
      <c r="H623" s="11"/>
      <c r="I623" s="15">
        <v>5</v>
      </c>
      <c r="J623" s="11">
        <v>65</v>
      </c>
      <c r="K623" s="12">
        <f>CEILING(H622*J623/100*0.9,2.5)</f>
        <v>80</v>
      </c>
      <c r="M623" s="9"/>
      <c r="N623" s="14"/>
      <c r="O623" s="11"/>
      <c r="P623" s="15">
        <v>5</v>
      </c>
      <c r="Q623" s="11">
        <v>75</v>
      </c>
      <c r="R623" s="12">
        <f>CEILING(O622*0.9*Q623/100,5)</f>
        <v>110</v>
      </c>
      <c r="T623" s="9"/>
      <c r="U623" s="8">
        <f>IF(V605&gt;11.5,U605+2.5,U605)</f>
        <v>70</v>
      </c>
      <c r="V623" s="4"/>
      <c r="W623" s="8">
        <f>IF(X619&gt;11.5,W619+2.5,W619)</f>
        <v>42.5</v>
      </c>
      <c r="X623" s="24"/>
      <c r="Y623" s="9"/>
      <c r="Z623" s="9"/>
      <c r="AA623" s="9"/>
    </row>
    <row r="624" spans="1:32" ht="16.5" thickTop="1" thickBot="1" x14ac:dyDescent="0.3">
      <c r="A624" s="9"/>
      <c r="B624" s="9"/>
      <c r="C624" s="9"/>
      <c r="D624" s="9"/>
      <c r="E624" s="11"/>
      <c r="F624" s="11"/>
      <c r="G624" s="14"/>
      <c r="H624" s="11"/>
      <c r="I624" s="15">
        <v>5</v>
      </c>
      <c r="J624" s="11">
        <v>65</v>
      </c>
      <c r="K624" s="12">
        <f>CEILING(H622*J624/100*0.9,2.5)</f>
        <v>80</v>
      </c>
      <c r="M624" s="9"/>
      <c r="N624" s="14"/>
      <c r="O624" s="11"/>
      <c r="P624" s="15">
        <v>3</v>
      </c>
      <c r="Q624" s="11">
        <v>85</v>
      </c>
      <c r="R624" s="12">
        <f>CEILING(O622*0.9*Q624/100,5)</f>
        <v>125</v>
      </c>
      <c r="T624" s="9"/>
      <c r="U624" s="8">
        <f>U623</f>
        <v>70</v>
      </c>
      <c r="V624" s="4"/>
      <c r="W624" s="8">
        <f>W623</f>
        <v>42.5</v>
      </c>
      <c r="X624" s="24"/>
      <c r="Y624" s="9"/>
      <c r="Z624" s="9"/>
      <c r="AA624" s="9"/>
    </row>
    <row r="625" spans="1:32" ht="16.5" thickTop="1" thickBot="1" x14ac:dyDescent="0.3">
      <c r="A625" s="9"/>
      <c r="B625" s="9"/>
      <c r="C625" s="9"/>
      <c r="D625" s="9"/>
      <c r="E625" s="11"/>
      <c r="F625" s="11"/>
      <c r="G625" s="14"/>
      <c r="H625" s="11"/>
      <c r="I625" s="15">
        <v>5</v>
      </c>
      <c r="J625" s="11">
        <v>75</v>
      </c>
      <c r="K625" s="12">
        <f>CEILING(H622*J625/100*0.9,2.5)</f>
        <v>92.5</v>
      </c>
      <c r="M625" s="9"/>
      <c r="N625" s="14"/>
      <c r="O625" s="11" t="s">
        <v>35</v>
      </c>
      <c r="P625" s="15">
        <v>1</v>
      </c>
      <c r="Q625" s="11">
        <v>95</v>
      </c>
      <c r="R625" s="12">
        <f>CEILING(O622*0.9*Q625/100,5)</f>
        <v>140</v>
      </c>
      <c r="T625" s="9"/>
      <c r="U625" s="8">
        <f>U624</f>
        <v>70</v>
      </c>
      <c r="V625" s="4"/>
      <c r="W625" s="8">
        <f>W624</f>
        <v>42.5</v>
      </c>
      <c r="X625" s="24"/>
      <c r="Y625" s="9"/>
      <c r="Z625" s="9"/>
      <c r="AA625" s="9"/>
    </row>
    <row r="626" spans="1:32" ht="16.5" thickTop="1" thickBot="1" x14ac:dyDescent="0.3">
      <c r="A626" s="9"/>
      <c r="B626" s="9"/>
      <c r="C626" s="9"/>
      <c r="D626" s="9"/>
      <c r="E626" s="11"/>
      <c r="F626" s="11"/>
      <c r="G626" s="14"/>
      <c r="H626" s="11"/>
      <c r="I626" s="15">
        <v>5</v>
      </c>
      <c r="J626" s="11">
        <v>75</v>
      </c>
      <c r="K626" s="12">
        <f>CEILING(H622*J626/100*0.9,2.5)</f>
        <v>92.5</v>
      </c>
      <c r="M626" s="9"/>
      <c r="N626" s="14"/>
      <c r="O626" s="11"/>
      <c r="P626" s="11"/>
      <c r="Q626" s="11"/>
      <c r="R626" s="11"/>
      <c r="S626" s="9"/>
      <c r="T626" s="9"/>
      <c r="U626" s="8">
        <f>U625</f>
        <v>70</v>
      </c>
      <c r="V626" s="4"/>
      <c r="W626" s="8">
        <f>W625</f>
        <v>42.5</v>
      </c>
      <c r="X626" s="25"/>
      <c r="Y626" s="9"/>
      <c r="Z626" s="9"/>
      <c r="AA626" s="9"/>
    </row>
    <row r="627" spans="1:32" ht="16.5" thickTop="1" thickBot="1" x14ac:dyDescent="0.3">
      <c r="A627" s="9"/>
      <c r="B627" s="9"/>
      <c r="C627" s="9"/>
      <c r="D627" s="9"/>
      <c r="E627" s="11"/>
      <c r="F627" s="11"/>
      <c r="G627" s="14"/>
      <c r="H627" s="11"/>
      <c r="I627" s="15">
        <v>5</v>
      </c>
      <c r="J627" s="11">
        <v>85</v>
      </c>
      <c r="K627" s="12">
        <f>CEILING(H622*J627/100*0.9,2.5)</f>
        <v>105</v>
      </c>
      <c r="M627" s="9"/>
      <c r="N627" s="14"/>
      <c r="O627" s="11"/>
      <c r="P627" s="11"/>
      <c r="Q627" s="11"/>
      <c r="R627" s="11"/>
      <c r="S627" s="9"/>
      <c r="T627" s="9"/>
      <c r="U627" s="9"/>
      <c r="V627" s="9"/>
      <c r="W627" s="9"/>
      <c r="X627" s="9"/>
      <c r="Y627" s="9"/>
      <c r="Z627" s="9"/>
      <c r="AA627" s="9"/>
      <c r="AC627">
        <f>K627*L627*0.0333+K627</f>
        <v>105</v>
      </c>
      <c r="AE627">
        <f>R625*S625*0.0333+R625</f>
        <v>140</v>
      </c>
    </row>
    <row r="628" spans="1:32" ht="16.5" thickTop="1" thickBot="1" x14ac:dyDescent="0.3">
      <c r="A628" s="9"/>
      <c r="B628" s="9"/>
      <c r="C628">
        <f>IF(H628&gt;3.4,0,H628)+IF(O628&gt;3.4,0,O628)</f>
        <v>4</v>
      </c>
      <c r="D628" t="s">
        <v>16</v>
      </c>
      <c r="E628" t="s">
        <v>3</v>
      </c>
      <c r="F628" s="9"/>
      <c r="G628" s="14" t="s">
        <v>4</v>
      </c>
      <c r="H628" s="11">
        <v>1</v>
      </c>
      <c r="I628" s="11"/>
      <c r="J628" s="11"/>
      <c r="K628" s="11"/>
      <c r="L628" s="9"/>
      <c r="M628" s="9"/>
      <c r="N628" s="14" t="s">
        <v>13</v>
      </c>
      <c r="O628" s="11">
        <v>3</v>
      </c>
      <c r="P628" s="11"/>
      <c r="Q628" s="11"/>
      <c r="R628" s="11"/>
      <c r="S628" s="9"/>
      <c r="T628" s="9"/>
      <c r="U628" s="9"/>
      <c r="V628" s="28" t="s">
        <v>28</v>
      </c>
      <c r="W628" s="9"/>
      <c r="X628" s="27" t="s">
        <v>25</v>
      </c>
      <c r="Y628" s="9"/>
      <c r="Z628" s="27" t="s">
        <v>26</v>
      </c>
      <c r="AA628" s="9"/>
    </row>
    <row r="629" spans="1:32" ht="31.5" thickTop="1" thickBot="1" x14ac:dyDescent="0.3">
      <c r="A629" s="9"/>
      <c r="B629" s="9"/>
      <c r="C629" s="9"/>
      <c r="D629" s="9"/>
      <c r="E629" s="11"/>
      <c r="F629" s="11"/>
      <c r="G629" s="14" t="s">
        <v>33</v>
      </c>
      <c r="H629" s="20">
        <f>H587+IF(L590&lt;3.5,2.5,5)</f>
        <v>82.5</v>
      </c>
      <c r="I629" s="11" t="s">
        <v>31</v>
      </c>
      <c r="J629" s="11" t="s">
        <v>30</v>
      </c>
      <c r="K629" s="11" t="s">
        <v>34</v>
      </c>
      <c r="L629" s="10" t="s">
        <v>32</v>
      </c>
      <c r="M629" s="10"/>
      <c r="N629" s="14"/>
      <c r="O629" s="20">
        <f>O608</f>
        <v>200</v>
      </c>
      <c r="P629" s="11" t="s">
        <v>31</v>
      </c>
      <c r="Q629" s="11" t="s">
        <v>30</v>
      </c>
      <c r="R629" s="11" t="s">
        <v>34</v>
      </c>
      <c r="S629" s="10" t="s">
        <v>32</v>
      </c>
      <c r="T629" s="10"/>
      <c r="U629" s="26" t="s">
        <v>34</v>
      </c>
      <c r="V629" s="26" t="s">
        <v>48</v>
      </c>
      <c r="W629" s="26" t="s">
        <v>34</v>
      </c>
      <c r="X629" s="26" t="s">
        <v>48</v>
      </c>
      <c r="Y629" s="26" t="s">
        <v>34</v>
      </c>
      <c r="Z629" s="26" t="s">
        <v>48</v>
      </c>
      <c r="AA629" s="9"/>
    </row>
    <row r="630" spans="1:32" ht="16.5" thickTop="1" thickBot="1" x14ac:dyDescent="0.3">
      <c r="A630" s="9"/>
      <c r="B630" s="9"/>
      <c r="C630" s="9"/>
      <c r="D630" s="9"/>
      <c r="E630" s="11"/>
      <c r="F630" s="11"/>
      <c r="G630" s="14"/>
      <c r="H630" s="11"/>
      <c r="I630" s="15">
        <v>5</v>
      </c>
      <c r="J630" s="11">
        <v>65</v>
      </c>
      <c r="K630" s="12">
        <f>CEILING(H629*J630/100*0.9,2.5)</f>
        <v>50</v>
      </c>
      <c r="M630" s="9"/>
      <c r="N630" s="14"/>
      <c r="O630" s="11"/>
      <c r="P630" s="15">
        <v>5</v>
      </c>
      <c r="Q630" s="11">
        <v>75</v>
      </c>
      <c r="R630" s="12">
        <f>CEILING(O629*0.9*Q630/100,5)</f>
        <v>135</v>
      </c>
      <c r="T630" s="9"/>
      <c r="U630" s="8">
        <f>IF(V612&gt;11.5,U612+2.5,U612)</f>
        <v>17.5</v>
      </c>
      <c r="V630" s="4"/>
      <c r="W630" s="8">
        <f>IF(X612&gt;11.5,W612+2.5,W612)</f>
        <v>35</v>
      </c>
      <c r="X630" s="24"/>
      <c r="Y630" s="8">
        <f>IF(Z612&gt;11.5,Y612+2,Y612)</f>
        <v>8</v>
      </c>
      <c r="Z630" s="24"/>
      <c r="AA630" s="9"/>
    </row>
    <row r="631" spans="1:32" ht="16.5" thickTop="1" thickBot="1" x14ac:dyDescent="0.3">
      <c r="A631" s="9"/>
      <c r="B631" s="9"/>
      <c r="C631" s="9"/>
      <c r="D631" s="9"/>
      <c r="E631" s="11"/>
      <c r="F631" s="11"/>
      <c r="G631" s="14"/>
      <c r="H631" s="11"/>
      <c r="I631" s="15">
        <v>5</v>
      </c>
      <c r="J631" s="11">
        <v>65</v>
      </c>
      <c r="K631" s="12">
        <f>CEILING(H629*J631/100*0.9,2.5)</f>
        <v>50</v>
      </c>
      <c r="M631" s="9"/>
      <c r="N631" s="14"/>
      <c r="O631" s="11"/>
      <c r="P631" s="15">
        <v>3</v>
      </c>
      <c r="Q631" s="11">
        <v>85</v>
      </c>
      <c r="R631" s="12">
        <f>CEILING(O629*0.9*Q631/100,5)</f>
        <v>155</v>
      </c>
      <c r="T631" s="9"/>
      <c r="U631" s="8">
        <f>U630</f>
        <v>17.5</v>
      </c>
      <c r="V631" s="3"/>
      <c r="W631" s="8">
        <f>W630</f>
        <v>35</v>
      </c>
      <c r="X631" s="24"/>
      <c r="Y631" s="8">
        <f>Y630</f>
        <v>8</v>
      </c>
      <c r="Z631" s="24"/>
      <c r="AA631" s="9"/>
    </row>
    <row r="632" spans="1:32" ht="16.5" thickTop="1" thickBot="1" x14ac:dyDescent="0.3">
      <c r="A632" s="9"/>
      <c r="B632" s="9"/>
      <c r="C632" s="9"/>
      <c r="D632" s="9"/>
      <c r="E632" s="11"/>
      <c r="F632" s="11"/>
      <c r="G632" s="14"/>
      <c r="H632" s="11"/>
      <c r="I632" s="15">
        <v>5</v>
      </c>
      <c r="J632" s="11">
        <v>75</v>
      </c>
      <c r="K632" s="12">
        <f>CEILING(H629*J632/100*0.9,2.5)</f>
        <v>57.5</v>
      </c>
      <c r="M632" s="9"/>
      <c r="N632" s="14"/>
      <c r="O632" s="11" t="s">
        <v>35</v>
      </c>
      <c r="P632" s="15">
        <v>1</v>
      </c>
      <c r="Q632" s="11">
        <v>95</v>
      </c>
      <c r="R632" s="12">
        <f>CEILING(O629*0.9*Q632/100,5)</f>
        <v>175</v>
      </c>
      <c r="T632" s="9"/>
      <c r="U632" s="8">
        <f>U631</f>
        <v>17.5</v>
      </c>
      <c r="W632" s="8">
        <f>W631</f>
        <v>35</v>
      </c>
      <c r="X632" s="24"/>
      <c r="Y632" s="8">
        <f>Y631</f>
        <v>8</v>
      </c>
      <c r="Z632" s="24"/>
      <c r="AA632" s="9"/>
    </row>
    <row r="633" spans="1:32" ht="16.5" thickTop="1" thickBot="1" x14ac:dyDescent="0.3">
      <c r="A633" s="9"/>
      <c r="B633" s="9"/>
      <c r="C633" s="9"/>
      <c r="D633" s="9"/>
      <c r="E633" s="11"/>
      <c r="F633" s="11"/>
      <c r="G633" s="14"/>
      <c r="H633" s="11"/>
      <c r="I633" s="15">
        <v>5</v>
      </c>
      <c r="J633" s="11">
        <v>75</v>
      </c>
      <c r="K633" s="12">
        <f>CEILING(H629*J633/100*0.9,2.5)</f>
        <v>57.5</v>
      </c>
      <c r="M633" s="9"/>
      <c r="N633" s="14"/>
      <c r="O633" s="11"/>
      <c r="P633" s="11"/>
      <c r="Q633" s="11"/>
      <c r="R633" s="11"/>
      <c r="S633" s="9"/>
      <c r="T633" s="9"/>
      <c r="U633" s="8">
        <f>U632</f>
        <v>17.5</v>
      </c>
      <c r="W633" s="8">
        <f>W632</f>
        <v>35</v>
      </c>
      <c r="X633" s="25"/>
      <c r="Y633" s="8">
        <f>Y632</f>
        <v>8</v>
      </c>
      <c r="Z633" s="25"/>
      <c r="AA633" s="9"/>
    </row>
    <row r="634" spans="1:32" ht="16.5" thickTop="1" thickBot="1" x14ac:dyDescent="0.3">
      <c r="A634" s="9"/>
      <c r="B634" s="9"/>
      <c r="C634" s="9"/>
      <c r="D634" s="9"/>
      <c r="E634" s="11"/>
      <c r="F634" s="11"/>
      <c r="G634" s="14"/>
      <c r="H634" s="11"/>
      <c r="I634" s="15">
        <v>5</v>
      </c>
      <c r="J634" s="11">
        <v>85</v>
      </c>
      <c r="K634" s="12">
        <f>CEILING(H629*J634/100*0.9,2.5)</f>
        <v>65</v>
      </c>
      <c r="M634" s="9"/>
      <c r="N634" s="14"/>
      <c r="O634" s="11"/>
      <c r="P634" s="11"/>
      <c r="Q634" s="11"/>
      <c r="R634" s="11"/>
      <c r="S634" s="9"/>
      <c r="T634" s="9"/>
      <c r="U634" s="9"/>
      <c r="V634" s="9"/>
      <c r="W634" s="9"/>
      <c r="X634" s="9"/>
      <c r="Y634" s="9"/>
      <c r="Z634" s="9"/>
      <c r="AA634" s="9"/>
      <c r="AD634">
        <f>K634*L634*0.0333+K634</f>
        <v>65</v>
      </c>
      <c r="AF634">
        <f>R632*S632*0.0333+R632</f>
        <v>175</v>
      </c>
    </row>
    <row r="635" spans="1:32" ht="16.5" thickTop="1" thickBot="1" x14ac:dyDescent="0.3">
      <c r="A635" s="9"/>
      <c r="B635" s="9"/>
      <c r="C635">
        <f>IF(H635&gt;3.4,0,H635)+IF(O635&gt;3.4,0,O635)</f>
        <v>2</v>
      </c>
      <c r="D635" t="s">
        <v>17</v>
      </c>
      <c r="E635" t="s">
        <v>2</v>
      </c>
      <c r="F635" s="9"/>
      <c r="G635" s="14" t="s">
        <v>14</v>
      </c>
      <c r="H635" s="11">
        <v>2</v>
      </c>
      <c r="I635" s="11"/>
      <c r="J635" s="11"/>
      <c r="K635" s="11"/>
      <c r="L635" s="9"/>
      <c r="M635" s="9"/>
      <c r="N635" s="14" t="s">
        <v>12</v>
      </c>
      <c r="O635" s="11">
        <v>4</v>
      </c>
      <c r="P635" s="11"/>
      <c r="Q635" s="11"/>
      <c r="R635" s="11"/>
      <c r="S635" s="9"/>
      <c r="T635" s="9"/>
      <c r="U635" s="9"/>
      <c r="V635" s="27" t="s">
        <v>47</v>
      </c>
      <c r="W635" s="9"/>
      <c r="X635" s="17" t="s">
        <v>27</v>
      </c>
      <c r="Y635" s="9"/>
      <c r="Z635" s="9"/>
      <c r="AA635" s="9"/>
    </row>
    <row r="636" spans="1:32" ht="31.5" thickTop="1" thickBot="1" x14ac:dyDescent="0.3">
      <c r="A636" s="9"/>
      <c r="B636" s="9"/>
      <c r="C636" s="9"/>
      <c r="D636" s="9"/>
      <c r="E636" s="11"/>
      <c r="F636" s="11"/>
      <c r="G636" s="14" t="s">
        <v>33</v>
      </c>
      <c r="H636" s="19">
        <f>H622</f>
        <v>135</v>
      </c>
      <c r="I636" s="11" t="s">
        <v>31</v>
      </c>
      <c r="J636" s="11" t="s">
        <v>30</v>
      </c>
      <c r="K636" s="11" t="s">
        <v>34</v>
      </c>
      <c r="L636" s="10" t="s">
        <v>32</v>
      </c>
      <c r="M636" s="10"/>
      <c r="N636" s="14" t="s">
        <v>33</v>
      </c>
      <c r="O636" s="20">
        <f>O622</f>
        <v>160</v>
      </c>
      <c r="P636" s="11" t="s">
        <v>31</v>
      </c>
      <c r="Q636" s="11" t="s">
        <v>30</v>
      </c>
      <c r="R636" s="11" t="s">
        <v>34</v>
      </c>
      <c r="S636" s="10" t="s">
        <v>32</v>
      </c>
      <c r="T636" s="10"/>
      <c r="U636" s="26" t="s">
        <v>34</v>
      </c>
      <c r="V636" s="26" t="s">
        <v>48</v>
      </c>
      <c r="W636" s="26" t="s">
        <v>34</v>
      </c>
      <c r="X636" s="26" t="s">
        <v>48</v>
      </c>
      <c r="Y636" s="9"/>
      <c r="Z636" s="9"/>
      <c r="AA636" s="9"/>
    </row>
    <row r="637" spans="1:32" ht="16.5" thickTop="1" thickBot="1" x14ac:dyDescent="0.3">
      <c r="A637" s="9"/>
      <c r="B637" s="9"/>
      <c r="C637" s="9"/>
      <c r="D637" s="9"/>
      <c r="E637" s="11"/>
      <c r="F637" s="11"/>
      <c r="G637" s="14"/>
      <c r="H637" s="11"/>
      <c r="I637" s="15">
        <v>3</v>
      </c>
      <c r="J637" s="11">
        <v>70</v>
      </c>
      <c r="K637" s="12">
        <f>CEILING(H636*J637/100*0.9,2.5)</f>
        <v>87.5</v>
      </c>
      <c r="M637" s="9"/>
      <c r="N637" s="14"/>
      <c r="O637" s="11"/>
      <c r="P637" s="15">
        <v>5</v>
      </c>
      <c r="Q637" s="11">
        <v>40</v>
      </c>
      <c r="R637" s="12">
        <f>CEILING(O636*Q637/100*0.9,5)</f>
        <v>60</v>
      </c>
      <c r="T637" s="9"/>
      <c r="U637" s="8">
        <f>IF(V619&gt;11.5,U619+2.5,U619)</f>
        <v>60</v>
      </c>
      <c r="W637" s="8">
        <f>IF(X619&gt;11.5,W619+2.5,W619)</f>
        <v>42.5</v>
      </c>
      <c r="X637" s="24"/>
      <c r="Y637" s="9"/>
      <c r="Z637" s="9"/>
      <c r="AA637" s="9"/>
    </row>
    <row r="638" spans="1:32" ht="16.5" thickTop="1" thickBot="1" x14ac:dyDescent="0.3">
      <c r="A638" s="9"/>
      <c r="B638" s="9"/>
      <c r="C638" s="9"/>
      <c r="D638" s="9"/>
      <c r="E638" s="11"/>
      <c r="F638" s="11"/>
      <c r="G638" s="14"/>
      <c r="H638" s="11"/>
      <c r="I638" s="15">
        <v>3</v>
      </c>
      <c r="J638" s="11">
        <v>70</v>
      </c>
      <c r="K638" s="12">
        <f>CEILING(H636*J638/100*0.9,2.5)</f>
        <v>87.5</v>
      </c>
      <c r="M638" s="9"/>
      <c r="N638" s="14"/>
      <c r="O638" s="11"/>
      <c r="P638" s="15">
        <v>5</v>
      </c>
      <c r="Q638" s="11">
        <v>40</v>
      </c>
      <c r="R638" s="12">
        <f>CEILING(O636*Q638/100*0.9,5)</f>
        <v>60</v>
      </c>
      <c r="T638" s="9"/>
      <c r="U638" s="8">
        <f>U637</f>
        <v>60</v>
      </c>
      <c r="W638" s="8">
        <f>W637</f>
        <v>42.5</v>
      </c>
      <c r="X638" s="24"/>
      <c r="Y638" s="9"/>
      <c r="Z638" s="9"/>
      <c r="AA638" s="9"/>
    </row>
    <row r="639" spans="1:32" ht="16.5" thickTop="1" thickBot="1" x14ac:dyDescent="0.3">
      <c r="A639" s="9"/>
      <c r="B639" s="9"/>
      <c r="C639" s="9"/>
      <c r="D639" s="9"/>
      <c r="E639" s="11"/>
      <c r="F639" s="11"/>
      <c r="G639" s="14"/>
      <c r="H639" s="11"/>
      <c r="I639" s="15">
        <v>3</v>
      </c>
      <c r="J639" s="11">
        <v>80</v>
      </c>
      <c r="K639" s="12">
        <f>CEILING(H636*J639/100*0.9,2.5)</f>
        <v>97.5</v>
      </c>
      <c r="M639" s="9"/>
      <c r="N639" s="14"/>
      <c r="O639" s="11"/>
      <c r="P639" s="15">
        <v>5</v>
      </c>
      <c r="Q639" s="11">
        <v>50</v>
      </c>
      <c r="R639" s="12">
        <f>CEILING(O636*Q639/100*0.9,5)</f>
        <v>75</v>
      </c>
      <c r="T639" s="9"/>
      <c r="U639" s="8">
        <f>U638</f>
        <v>60</v>
      </c>
      <c r="W639" s="8">
        <f>W638</f>
        <v>42.5</v>
      </c>
      <c r="X639" s="24"/>
      <c r="Y639" s="9"/>
      <c r="Z639" s="9"/>
      <c r="AA639" s="9"/>
    </row>
    <row r="640" spans="1:32" ht="16.5" thickTop="1" thickBot="1" x14ac:dyDescent="0.3">
      <c r="A640" s="9"/>
      <c r="B640" s="9"/>
      <c r="C640" s="9"/>
      <c r="D640" s="9"/>
      <c r="E640" s="11"/>
      <c r="F640" s="11"/>
      <c r="G640" s="14"/>
      <c r="H640" s="11"/>
      <c r="I640" s="15">
        <v>3</v>
      </c>
      <c r="J640" s="11">
        <v>80</v>
      </c>
      <c r="K640" s="12">
        <f>CEILING(H636*J640/100*0.9,2.5)</f>
        <v>97.5</v>
      </c>
      <c r="M640" s="9"/>
      <c r="N640" s="14"/>
      <c r="O640" s="11"/>
      <c r="P640" s="15">
        <v>5</v>
      </c>
      <c r="Q640" s="11">
        <v>50</v>
      </c>
      <c r="R640" s="12">
        <f>CEILING(O636*Q640/100*0.9,5)</f>
        <v>75</v>
      </c>
      <c r="T640" s="9"/>
      <c r="U640" s="8">
        <f>U639</f>
        <v>60</v>
      </c>
      <c r="W640" s="8">
        <f>W639</f>
        <v>42.5</v>
      </c>
      <c r="X640" s="25"/>
      <c r="Y640" s="9"/>
      <c r="Z640" s="9"/>
      <c r="AA640" s="9"/>
    </row>
    <row r="641" spans="1:32" ht="16.5" thickTop="1" thickBot="1" x14ac:dyDescent="0.3">
      <c r="A641" s="9"/>
      <c r="B641" s="9"/>
      <c r="C641" s="9"/>
      <c r="D641" s="9"/>
      <c r="E641" s="11"/>
      <c r="F641" s="11"/>
      <c r="G641" s="14"/>
      <c r="H641" s="11"/>
      <c r="I641" s="15">
        <v>3</v>
      </c>
      <c r="J641" s="11">
        <v>90</v>
      </c>
      <c r="K641" s="12">
        <f>CEILING(H636*J641/100*0.9,2.5)</f>
        <v>110</v>
      </c>
      <c r="M641" s="9"/>
      <c r="N641" s="14"/>
      <c r="O641" s="11"/>
      <c r="P641" s="15">
        <v>5</v>
      </c>
      <c r="Q641" s="11">
        <v>60</v>
      </c>
      <c r="R641" s="12">
        <f>CEILING(O636*Q641/100*0.9,5)</f>
        <v>90</v>
      </c>
      <c r="T641" s="9"/>
      <c r="U641" s="9"/>
      <c r="V641" s="9"/>
      <c r="W641" s="9"/>
      <c r="X641" s="9"/>
      <c r="Y641" s="9"/>
      <c r="Z641" s="9"/>
      <c r="AA641" s="9"/>
      <c r="AC641">
        <f>K641*L641*0.0333+K641</f>
        <v>110</v>
      </c>
      <c r="AE641">
        <f>R641*S641*0.0333+R641</f>
        <v>90</v>
      </c>
    </row>
    <row r="642" spans="1:32" ht="16.5" thickTop="1" thickBot="1" x14ac:dyDescent="0.3">
      <c r="A642" s="9"/>
      <c r="B642" s="1" t="s">
        <v>61</v>
      </c>
      <c r="C642">
        <f>IF(H642&gt;3.4,0,H642)+IF(O642&gt;3.4,0,O642)</f>
        <v>4</v>
      </c>
      <c r="D642" t="s">
        <v>15</v>
      </c>
      <c r="E642" t="s">
        <v>2</v>
      </c>
      <c r="F642" s="9"/>
      <c r="G642" s="14" t="s">
        <v>14</v>
      </c>
      <c r="H642" s="11">
        <v>3</v>
      </c>
      <c r="I642" s="11"/>
      <c r="J642" s="11"/>
      <c r="K642" s="11"/>
      <c r="L642" s="9"/>
      <c r="M642" s="9"/>
      <c r="N642" s="14" t="s">
        <v>12</v>
      </c>
      <c r="O642" s="11">
        <v>1</v>
      </c>
      <c r="P642" s="11"/>
      <c r="Q642" s="11"/>
      <c r="R642" s="11"/>
      <c r="S642" s="9"/>
      <c r="T642" s="9"/>
      <c r="U642" s="30"/>
      <c r="V642" s="29" t="s">
        <v>49</v>
      </c>
      <c r="W642" s="9"/>
      <c r="X642" s="31" t="s">
        <v>27</v>
      </c>
      <c r="Y642" s="9"/>
      <c r="Z642" s="9"/>
      <c r="AA642" s="9"/>
    </row>
    <row r="643" spans="1:32" ht="31.5" thickTop="1" thickBot="1" x14ac:dyDescent="0.3">
      <c r="A643" s="9"/>
      <c r="B643" s="9"/>
      <c r="C643" s="9"/>
      <c r="D643" s="9"/>
      <c r="E643" s="11"/>
      <c r="F643" s="11"/>
      <c r="G643" s="14"/>
      <c r="H643" s="20">
        <f>H636</f>
        <v>135</v>
      </c>
      <c r="I643" s="11" t="s">
        <v>31</v>
      </c>
      <c r="J643" s="11" t="s">
        <v>30</v>
      </c>
      <c r="K643" s="11" t="s">
        <v>34</v>
      </c>
      <c r="L643" s="10" t="s">
        <v>32</v>
      </c>
      <c r="M643" s="10"/>
      <c r="N643" s="14" t="s">
        <v>33</v>
      </c>
      <c r="O643" s="20">
        <f>O622+IF(S625&lt;3.5,2.5,5)</f>
        <v>162.5</v>
      </c>
      <c r="P643" s="11" t="s">
        <v>31</v>
      </c>
      <c r="Q643" s="11" t="s">
        <v>30</v>
      </c>
      <c r="R643" s="11" t="s">
        <v>34</v>
      </c>
      <c r="S643" s="10" t="s">
        <v>32</v>
      </c>
      <c r="T643" s="10"/>
      <c r="U643" s="26" t="s">
        <v>34</v>
      </c>
      <c r="V643" s="26" t="s">
        <v>48</v>
      </c>
      <c r="W643" s="26" t="s">
        <v>34</v>
      </c>
      <c r="X643" s="26" t="s">
        <v>48</v>
      </c>
      <c r="Y643" s="9"/>
      <c r="Z643" s="9"/>
      <c r="AA643" s="9"/>
    </row>
    <row r="644" spans="1:32" ht="16.5" thickTop="1" thickBot="1" x14ac:dyDescent="0.3">
      <c r="A644" s="9"/>
      <c r="B644" s="9"/>
      <c r="C644" s="9"/>
      <c r="D644" s="9"/>
      <c r="E644" s="11"/>
      <c r="F644" s="11"/>
      <c r="G644" s="14"/>
      <c r="H644" s="11"/>
      <c r="I644" s="15">
        <v>5</v>
      </c>
      <c r="J644" s="11">
        <v>75</v>
      </c>
      <c r="K644" s="12">
        <f>CEILING(H643*0.9*J644/100,2.5)</f>
        <v>92.5</v>
      </c>
      <c r="M644" s="9"/>
      <c r="N644" s="14"/>
      <c r="O644" s="11"/>
      <c r="P644" s="15">
        <v>5</v>
      </c>
      <c r="Q644" s="11">
        <v>65</v>
      </c>
      <c r="R644" s="12">
        <f>CEILING(O643*Q644/100*0.9,5)</f>
        <v>100</v>
      </c>
      <c r="T644" s="9"/>
      <c r="U644" s="8">
        <f>IF(V626&gt;11.5,U626+2.5,U626)</f>
        <v>70</v>
      </c>
      <c r="V644" s="4"/>
      <c r="W644" s="8">
        <f>IF(X640&gt;11.5,W640+2.5,W640)</f>
        <v>42.5</v>
      </c>
      <c r="X644" s="24"/>
      <c r="Y644" s="9"/>
      <c r="Z644" s="9"/>
      <c r="AA644" s="9"/>
    </row>
    <row r="645" spans="1:32" ht="16.5" thickTop="1" thickBot="1" x14ac:dyDescent="0.3">
      <c r="A645" s="9"/>
      <c r="B645" s="9"/>
      <c r="C645" s="9"/>
      <c r="D645" s="9"/>
      <c r="E645" s="11"/>
      <c r="F645" s="11"/>
      <c r="G645" s="14"/>
      <c r="H645" s="11"/>
      <c r="I645" s="15">
        <v>3</v>
      </c>
      <c r="J645" s="11">
        <v>85</v>
      </c>
      <c r="K645" s="12">
        <f>CEILING(H643*0.9*J645/100,2.5)</f>
        <v>105</v>
      </c>
      <c r="M645" s="9"/>
      <c r="N645" s="14"/>
      <c r="O645" s="11"/>
      <c r="P645" s="15">
        <v>5</v>
      </c>
      <c r="Q645" s="11">
        <v>65</v>
      </c>
      <c r="R645" s="12">
        <f>CEILING(O643*Q645/100*0.9,5)</f>
        <v>100</v>
      </c>
      <c r="T645" s="9"/>
      <c r="U645" s="8">
        <f>U644</f>
        <v>70</v>
      </c>
      <c r="V645" s="4"/>
      <c r="W645" s="8">
        <f>W644</f>
        <v>42.5</v>
      </c>
      <c r="X645" s="24"/>
      <c r="Y645" s="9"/>
      <c r="Z645" s="9"/>
      <c r="AA645" s="9"/>
    </row>
    <row r="646" spans="1:32" ht="16.5" thickTop="1" thickBot="1" x14ac:dyDescent="0.3">
      <c r="A646" s="9"/>
      <c r="B646" s="9"/>
      <c r="C646" s="9"/>
      <c r="D646" s="9"/>
      <c r="E646" s="11"/>
      <c r="F646" s="11"/>
      <c r="G646" s="14"/>
      <c r="H646" s="11" t="s">
        <v>35</v>
      </c>
      <c r="I646" s="15">
        <v>1</v>
      </c>
      <c r="J646" s="11">
        <v>95</v>
      </c>
      <c r="K646" s="12">
        <f>CEILING(H643*0.9*J646/100,2.5)</f>
        <v>117.5</v>
      </c>
      <c r="M646" s="9"/>
      <c r="N646" s="14"/>
      <c r="O646" s="11"/>
      <c r="P646" s="15">
        <v>5</v>
      </c>
      <c r="Q646" s="11">
        <v>75</v>
      </c>
      <c r="R646" s="12">
        <f>CEILING(O643*Q646/100*0.9,5)</f>
        <v>110</v>
      </c>
      <c r="T646" s="9"/>
      <c r="U646" s="8">
        <f>U645</f>
        <v>70</v>
      </c>
      <c r="V646" s="4"/>
      <c r="W646" s="8">
        <f>W645</f>
        <v>42.5</v>
      </c>
      <c r="X646" s="24"/>
      <c r="Y646" s="9"/>
      <c r="Z646" s="9"/>
      <c r="AA646" s="9"/>
      <c r="AC646">
        <f>K644*L644*0.0333+K644</f>
        <v>92.5</v>
      </c>
      <c r="AE646">
        <f>R646*S646*0.0333+R646</f>
        <v>110</v>
      </c>
    </row>
    <row r="647" spans="1:32" ht="16.5" thickTop="1" thickBot="1" x14ac:dyDescent="0.3">
      <c r="A647" s="9"/>
      <c r="B647" s="9"/>
      <c r="C647" s="9"/>
      <c r="D647" s="9"/>
      <c r="E647" s="11"/>
      <c r="F647" s="11"/>
      <c r="G647" s="14"/>
      <c r="H647" s="11"/>
      <c r="I647" s="11"/>
      <c r="J647" s="11"/>
      <c r="K647" s="11"/>
      <c r="L647" s="9"/>
      <c r="M647" s="9"/>
      <c r="N647" s="14"/>
      <c r="O647" s="11"/>
      <c r="P647" s="15">
        <v>5</v>
      </c>
      <c r="Q647" s="11">
        <v>75</v>
      </c>
      <c r="R647" s="12">
        <f>CEILING(O643*Q647/100*0.9,5)</f>
        <v>110</v>
      </c>
      <c r="T647" s="9"/>
      <c r="U647" s="8">
        <f>U646</f>
        <v>70</v>
      </c>
      <c r="V647" s="4"/>
      <c r="W647" s="8">
        <f>W646</f>
        <v>42.5</v>
      </c>
      <c r="X647" s="25"/>
      <c r="Y647" s="9"/>
      <c r="Z647" s="9"/>
      <c r="AA647" s="9"/>
    </row>
    <row r="648" spans="1:32" ht="16.5" thickTop="1" thickBot="1" x14ac:dyDescent="0.3">
      <c r="A648" s="9"/>
      <c r="B648" s="9"/>
      <c r="C648" s="9"/>
      <c r="D648" s="9"/>
      <c r="E648" s="11"/>
      <c r="F648" s="11"/>
      <c r="G648" s="14"/>
      <c r="H648" s="11"/>
      <c r="I648" s="11"/>
      <c r="J648" s="11"/>
      <c r="K648" s="11"/>
      <c r="L648" s="9"/>
      <c r="M648" s="9"/>
      <c r="N648" s="14"/>
      <c r="O648" s="11"/>
      <c r="P648" s="16">
        <v>5</v>
      </c>
      <c r="Q648" s="11">
        <v>85</v>
      </c>
      <c r="R648" s="12">
        <f>CEILING(O643*Q648/100*0.9,5)</f>
        <v>125</v>
      </c>
      <c r="T648" s="9"/>
      <c r="U648" s="9"/>
      <c r="V648" s="9"/>
      <c r="W648" s="9"/>
      <c r="X648" s="9"/>
      <c r="Y648" s="9"/>
      <c r="Z648" s="9"/>
      <c r="AA648" s="9"/>
    </row>
    <row r="649" spans="1:32" ht="16.5" thickTop="1" thickBot="1" x14ac:dyDescent="0.3">
      <c r="A649" s="9"/>
      <c r="B649" s="9"/>
      <c r="C649">
        <f>IF(H649&gt;3.4,0,H649)+IF(O649&gt;3.4,0,O649)</f>
        <v>2</v>
      </c>
      <c r="D649" t="s">
        <v>16</v>
      </c>
      <c r="E649" t="s">
        <v>3</v>
      </c>
      <c r="F649" s="9"/>
      <c r="G649" s="14" t="s">
        <v>4</v>
      </c>
      <c r="H649" s="11">
        <v>2</v>
      </c>
      <c r="I649" s="11"/>
      <c r="J649" s="11"/>
      <c r="K649" s="11"/>
      <c r="L649" s="9"/>
      <c r="M649" s="9"/>
      <c r="N649" s="14" t="s">
        <v>13</v>
      </c>
      <c r="O649" s="11">
        <v>4</v>
      </c>
      <c r="P649" s="11"/>
      <c r="Q649" s="11"/>
      <c r="R649" s="11"/>
      <c r="S649" s="9"/>
      <c r="T649" s="9"/>
      <c r="U649" s="9"/>
      <c r="V649" s="28" t="s">
        <v>28</v>
      </c>
      <c r="W649" s="9"/>
      <c r="X649" s="27" t="s">
        <v>25</v>
      </c>
      <c r="Y649" s="9"/>
      <c r="Z649" s="27" t="s">
        <v>26</v>
      </c>
      <c r="AA649" s="9"/>
    </row>
    <row r="650" spans="1:32" ht="31.5" thickTop="1" thickBot="1" x14ac:dyDescent="0.3">
      <c r="A650" s="9"/>
      <c r="B650" s="9"/>
      <c r="C650" s="9"/>
      <c r="D650" s="9"/>
      <c r="E650" s="11"/>
      <c r="F650" s="11"/>
      <c r="G650" s="14" t="s">
        <v>33</v>
      </c>
      <c r="H650" s="20">
        <f>H629</f>
        <v>82.5</v>
      </c>
      <c r="I650" s="11" t="s">
        <v>31</v>
      </c>
      <c r="J650" s="11" t="s">
        <v>30</v>
      </c>
      <c r="K650" s="11" t="s">
        <v>34</v>
      </c>
      <c r="L650" s="10" t="s">
        <v>32</v>
      </c>
      <c r="M650" s="10"/>
      <c r="N650" s="14" t="s">
        <v>33</v>
      </c>
      <c r="O650" s="20">
        <f>O629</f>
        <v>200</v>
      </c>
      <c r="P650" s="11" t="s">
        <v>31</v>
      </c>
      <c r="Q650" s="11" t="s">
        <v>30</v>
      </c>
      <c r="R650" s="11" t="s">
        <v>34</v>
      </c>
      <c r="S650" s="10" t="s">
        <v>32</v>
      </c>
      <c r="T650" s="10"/>
      <c r="U650" s="26" t="s">
        <v>34</v>
      </c>
      <c r="V650" s="26" t="s">
        <v>48</v>
      </c>
      <c r="W650" s="26" t="s">
        <v>34</v>
      </c>
      <c r="X650" s="26" t="s">
        <v>48</v>
      </c>
      <c r="Y650" s="26" t="s">
        <v>34</v>
      </c>
      <c r="Z650" s="26" t="s">
        <v>48</v>
      </c>
      <c r="AA650" s="9"/>
    </row>
    <row r="651" spans="1:32" ht="16.5" thickTop="1" thickBot="1" x14ac:dyDescent="0.3">
      <c r="A651" s="9"/>
      <c r="B651" s="9"/>
      <c r="C651" s="9"/>
      <c r="D651" s="9"/>
      <c r="E651" s="11"/>
      <c r="F651" s="11"/>
      <c r="G651" s="14"/>
      <c r="H651" s="11"/>
      <c r="I651" s="15">
        <v>3</v>
      </c>
      <c r="J651" s="11">
        <v>70</v>
      </c>
      <c r="K651" s="12">
        <f>CEILING(H650*J651/100*0.9,2.5)</f>
        <v>52.5</v>
      </c>
      <c r="M651" s="9"/>
      <c r="N651" s="14"/>
      <c r="O651" s="11"/>
      <c r="P651" s="15">
        <v>5</v>
      </c>
      <c r="Q651" s="11">
        <v>40</v>
      </c>
      <c r="R651" s="12">
        <f>CEILING(O650*Q651/100*0.9,5)</f>
        <v>75</v>
      </c>
      <c r="T651" s="9"/>
      <c r="U651" s="8">
        <f>IF(V633&gt;11.5,U633+2.5,U633)</f>
        <v>17.5</v>
      </c>
      <c r="V651" s="4"/>
      <c r="W651" s="8">
        <f>IF(X633&gt;11.5,W633+2.5,W633)</f>
        <v>35</v>
      </c>
      <c r="X651" s="24"/>
      <c r="Y651" s="8">
        <f>IF(Z633&gt;11.5,Y633+2,Y633)</f>
        <v>8</v>
      </c>
      <c r="Z651" s="24"/>
      <c r="AA651" s="9"/>
    </row>
    <row r="652" spans="1:32" ht="16.5" thickTop="1" thickBot="1" x14ac:dyDescent="0.3">
      <c r="A652" s="9"/>
      <c r="B652" s="9"/>
      <c r="C652" s="9"/>
      <c r="D652" s="9"/>
      <c r="E652" s="11"/>
      <c r="F652" s="11"/>
      <c r="G652" s="14"/>
      <c r="H652" s="11"/>
      <c r="I652" s="15">
        <v>3</v>
      </c>
      <c r="J652" s="11">
        <v>70</v>
      </c>
      <c r="K652" s="12">
        <f>CEILING(H650*J652/100*0.9,2.5)</f>
        <v>52.5</v>
      </c>
      <c r="M652" s="9"/>
      <c r="N652" s="14"/>
      <c r="O652" s="11"/>
      <c r="P652" s="15">
        <v>5</v>
      </c>
      <c r="Q652" s="11">
        <v>40</v>
      </c>
      <c r="R652" s="12">
        <f>CEILING(O650*Q652/100*0.9,5)</f>
        <v>75</v>
      </c>
      <c r="T652" s="9"/>
      <c r="U652" s="8">
        <f>U651</f>
        <v>17.5</v>
      </c>
      <c r="V652" s="3"/>
      <c r="W652" s="8">
        <f>W651</f>
        <v>35</v>
      </c>
      <c r="X652" s="24"/>
      <c r="Y652" s="8">
        <f>Y651</f>
        <v>8</v>
      </c>
      <c r="Z652" s="24"/>
      <c r="AA652" s="9"/>
    </row>
    <row r="653" spans="1:32" ht="16.5" thickTop="1" thickBot="1" x14ac:dyDescent="0.3">
      <c r="A653" s="9"/>
      <c r="B653" s="9"/>
      <c r="C653" s="9"/>
      <c r="D653" s="9"/>
      <c r="E653" s="11"/>
      <c r="F653" s="11"/>
      <c r="G653" s="14"/>
      <c r="H653" s="11"/>
      <c r="I653" s="15">
        <v>3</v>
      </c>
      <c r="J653" s="11">
        <v>80</v>
      </c>
      <c r="K653" s="12">
        <f>CEILING(H650*J653/100*0.9,2.5)</f>
        <v>60</v>
      </c>
      <c r="M653" s="9"/>
      <c r="N653" s="14"/>
      <c r="O653" s="11"/>
      <c r="P653" s="15">
        <v>5</v>
      </c>
      <c r="Q653" s="11">
        <v>50</v>
      </c>
      <c r="R653" s="12">
        <f>CEILING(O650*Q653/100*0.9,5)</f>
        <v>90</v>
      </c>
      <c r="T653" s="9"/>
      <c r="U653" s="8">
        <f>U652</f>
        <v>17.5</v>
      </c>
      <c r="W653" s="8">
        <f>W652</f>
        <v>35</v>
      </c>
      <c r="X653" s="24"/>
      <c r="Y653" s="8">
        <f>Y652</f>
        <v>8</v>
      </c>
      <c r="Z653" s="24"/>
      <c r="AA653" s="9"/>
    </row>
    <row r="654" spans="1:32" ht="16.5" thickTop="1" thickBot="1" x14ac:dyDescent="0.3">
      <c r="A654" s="9"/>
      <c r="B654" s="9"/>
      <c r="C654" s="9"/>
      <c r="D654" s="9"/>
      <c r="E654" s="11"/>
      <c r="F654" s="11"/>
      <c r="G654" s="14"/>
      <c r="H654" s="11"/>
      <c r="I654" s="15">
        <v>3</v>
      </c>
      <c r="J654" s="11">
        <v>80</v>
      </c>
      <c r="K654" s="12">
        <f>CEILING(H650*J654/100*0.9,2.5)</f>
        <v>60</v>
      </c>
      <c r="M654" s="9"/>
      <c r="N654" s="14"/>
      <c r="O654" s="11"/>
      <c r="P654" s="15">
        <v>5</v>
      </c>
      <c r="Q654" s="11">
        <v>50</v>
      </c>
      <c r="R654" s="12">
        <f>CEILING(O650*Q654/100*0.9,5)</f>
        <v>90</v>
      </c>
      <c r="T654" s="9"/>
      <c r="U654" s="8">
        <f>U653</f>
        <v>17.5</v>
      </c>
      <c r="W654" s="8">
        <f>W653</f>
        <v>35</v>
      </c>
      <c r="X654" s="25"/>
      <c r="Y654" s="8">
        <f>Y653</f>
        <v>8</v>
      </c>
      <c r="Z654" s="25"/>
      <c r="AA654" s="9"/>
    </row>
    <row r="655" spans="1:32" ht="16.5" thickTop="1" thickBot="1" x14ac:dyDescent="0.3">
      <c r="A655" s="9"/>
      <c r="B655" s="9"/>
      <c r="C655" s="9"/>
      <c r="D655" s="9"/>
      <c r="E655" s="11"/>
      <c r="F655" s="11"/>
      <c r="G655" s="14"/>
      <c r="H655" s="11"/>
      <c r="I655" s="15">
        <v>3</v>
      </c>
      <c r="J655" s="11">
        <v>90</v>
      </c>
      <c r="K655" s="12">
        <f>CEILING(H650*J655/100*0.9,2.5)</f>
        <v>67.5</v>
      </c>
      <c r="M655" s="9"/>
      <c r="N655" s="14"/>
      <c r="O655" s="11"/>
      <c r="P655" s="15">
        <v>5</v>
      </c>
      <c r="Q655" s="11">
        <v>60</v>
      </c>
      <c r="R655" s="12">
        <f>CEILING(O650*Q655/100*0.9,5)</f>
        <v>110</v>
      </c>
      <c r="T655" s="9"/>
      <c r="U655" s="9"/>
      <c r="V655" s="9"/>
      <c r="W655" s="9"/>
      <c r="X655" s="9"/>
      <c r="Y655" s="9"/>
      <c r="Z655" s="9"/>
      <c r="AA655" s="9"/>
      <c r="AD655">
        <f>K655*L655*0.0333+K655</f>
        <v>67.5</v>
      </c>
      <c r="AF655">
        <f>R655*S655*0.0333+R655</f>
        <v>110</v>
      </c>
    </row>
    <row r="656" spans="1:32" ht="16.5" thickTop="1" thickBot="1" x14ac:dyDescent="0.3">
      <c r="A656" s="9"/>
      <c r="B656" s="9"/>
      <c r="C656">
        <f>IF(H656&gt;3.4,0,H656)+IF(O656&gt;3.4,0,O656)</f>
        <v>2</v>
      </c>
      <c r="D656" t="s">
        <v>17</v>
      </c>
      <c r="E656" t="s">
        <v>2</v>
      </c>
      <c r="F656" s="9"/>
      <c r="G656" s="14" t="s">
        <v>14</v>
      </c>
      <c r="H656" s="11">
        <v>4</v>
      </c>
      <c r="I656" s="11"/>
      <c r="J656" s="11"/>
      <c r="K656" s="11"/>
      <c r="L656" s="9"/>
      <c r="M656" s="9"/>
      <c r="N656" s="14" t="s">
        <v>12</v>
      </c>
      <c r="O656" s="11">
        <v>2</v>
      </c>
      <c r="P656" s="11"/>
      <c r="Q656" s="11"/>
      <c r="R656" s="11"/>
      <c r="S656" s="9"/>
      <c r="T656" s="9"/>
      <c r="U656" s="9"/>
      <c r="V656" s="27" t="s">
        <v>47</v>
      </c>
      <c r="W656" s="9"/>
      <c r="X656" s="17" t="s">
        <v>27</v>
      </c>
      <c r="Y656" s="9"/>
      <c r="Z656" s="9"/>
      <c r="AA656" s="9"/>
    </row>
    <row r="657" spans="1:31" ht="31.5" thickTop="1" thickBot="1" x14ac:dyDescent="0.3">
      <c r="A657" s="9"/>
      <c r="B657" s="9"/>
      <c r="C657" s="9"/>
      <c r="D657" s="9"/>
      <c r="E657" s="11"/>
      <c r="F657" s="11"/>
      <c r="G657" s="14" t="s">
        <v>33</v>
      </c>
      <c r="H657" s="20">
        <f>H643</f>
        <v>135</v>
      </c>
      <c r="I657" s="11" t="s">
        <v>31</v>
      </c>
      <c r="J657" s="11" t="s">
        <v>30</v>
      </c>
      <c r="K657" s="11" t="s">
        <v>34</v>
      </c>
      <c r="L657" s="10" t="s">
        <v>32</v>
      </c>
      <c r="M657" s="10"/>
      <c r="N657" s="14" t="s">
        <v>33</v>
      </c>
      <c r="O657" s="20">
        <f>O643</f>
        <v>162.5</v>
      </c>
      <c r="P657" s="11" t="s">
        <v>31</v>
      </c>
      <c r="Q657" s="11" t="s">
        <v>30</v>
      </c>
      <c r="R657" s="11" t="s">
        <v>34</v>
      </c>
      <c r="S657" s="10" t="s">
        <v>32</v>
      </c>
      <c r="T657" s="10"/>
      <c r="U657" s="26" t="s">
        <v>34</v>
      </c>
      <c r="V657" s="26" t="s">
        <v>48</v>
      </c>
      <c r="W657" s="26" t="s">
        <v>34</v>
      </c>
      <c r="X657" s="26" t="s">
        <v>48</v>
      </c>
      <c r="Y657" s="9"/>
      <c r="Z657" s="9"/>
      <c r="AA657" s="9"/>
    </row>
    <row r="658" spans="1:31" ht="16.5" thickTop="1" thickBot="1" x14ac:dyDescent="0.3">
      <c r="A658" s="9"/>
      <c r="B658" s="9"/>
      <c r="C658" s="9"/>
      <c r="D658" s="9"/>
      <c r="E658" s="11"/>
      <c r="F658" s="11"/>
      <c r="G658" s="14"/>
      <c r="H658" s="11"/>
      <c r="I658" s="15">
        <v>5</v>
      </c>
      <c r="J658" s="11">
        <v>40</v>
      </c>
      <c r="K658" s="12">
        <f>CEILING(H657*J658/100*0.9,2.5)</f>
        <v>50</v>
      </c>
      <c r="M658" s="9"/>
      <c r="N658" s="14"/>
      <c r="O658" s="11"/>
      <c r="P658" s="15">
        <v>3</v>
      </c>
      <c r="Q658" s="11">
        <v>70</v>
      </c>
      <c r="R658" s="12">
        <f>CEILING(O657*Q658/100*0.9,5)</f>
        <v>105</v>
      </c>
      <c r="T658" s="9"/>
      <c r="U658" s="8">
        <f>IF(V640&gt;11.5,U640+2.5,U640)</f>
        <v>60</v>
      </c>
      <c r="W658" s="8">
        <f>IF(X640&gt;11.5,W640+2.5,W640)</f>
        <v>42.5</v>
      </c>
      <c r="X658" s="24"/>
      <c r="Y658" s="9"/>
      <c r="Z658" s="9"/>
      <c r="AA658" s="9"/>
    </row>
    <row r="659" spans="1:31" ht="16.5" thickTop="1" thickBot="1" x14ac:dyDescent="0.3">
      <c r="A659" s="9"/>
      <c r="B659" s="9"/>
      <c r="C659" s="9"/>
      <c r="D659" s="9"/>
      <c r="E659" s="11"/>
      <c r="F659" s="11"/>
      <c r="G659" s="14"/>
      <c r="H659" s="11"/>
      <c r="I659" s="15">
        <v>5</v>
      </c>
      <c r="J659" s="11">
        <v>40</v>
      </c>
      <c r="K659" s="12">
        <f>CEILING(H657*J659/100*0.9,2.5)</f>
        <v>50</v>
      </c>
      <c r="M659" s="9"/>
      <c r="N659" s="14"/>
      <c r="O659" s="11"/>
      <c r="P659" s="15">
        <v>3</v>
      </c>
      <c r="Q659" s="11">
        <v>70</v>
      </c>
      <c r="R659" s="12">
        <f>CEILING(O657*Q659/100*0.9,5)</f>
        <v>105</v>
      </c>
      <c r="T659" s="9"/>
      <c r="U659" s="8">
        <f>U658</f>
        <v>60</v>
      </c>
      <c r="W659" s="8">
        <f>W658</f>
        <v>42.5</v>
      </c>
      <c r="X659" s="24"/>
      <c r="Y659" s="9"/>
      <c r="Z659" s="9"/>
      <c r="AA659" s="9"/>
    </row>
    <row r="660" spans="1:31" ht="16.5" thickTop="1" thickBot="1" x14ac:dyDescent="0.3">
      <c r="A660" s="9"/>
      <c r="B660" s="9"/>
      <c r="C660" s="9"/>
      <c r="D660" s="9"/>
      <c r="E660" s="11"/>
      <c r="F660" s="11"/>
      <c r="G660" s="14"/>
      <c r="H660" s="11"/>
      <c r="I660" s="15">
        <v>5</v>
      </c>
      <c r="J660" s="11">
        <v>50</v>
      </c>
      <c r="K660" s="12">
        <f>CEILING(H657*J660/100*0.9,2.5)</f>
        <v>62.5</v>
      </c>
      <c r="M660" s="9"/>
      <c r="N660" s="14"/>
      <c r="O660" s="11"/>
      <c r="P660" s="15">
        <v>3</v>
      </c>
      <c r="Q660" s="11">
        <v>80</v>
      </c>
      <c r="R660" s="12">
        <f>CEILING(O657*Q660/100*0.9,5)</f>
        <v>120</v>
      </c>
      <c r="T660" s="9"/>
      <c r="U660" s="8">
        <f>U659</f>
        <v>60</v>
      </c>
      <c r="W660" s="8">
        <f>W659</f>
        <v>42.5</v>
      </c>
      <c r="X660" s="24"/>
      <c r="Y660" s="9"/>
      <c r="Z660" s="9"/>
      <c r="AA660" s="9"/>
    </row>
    <row r="661" spans="1:31" ht="16.5" thickTop="1" thickBot="1" x14ac:dyDescent="0.3">
      <c r="A661" s="9"/>
      <c r="B661" s="9"/>
      <c r="C661" s="9"/>
      <c r="D661" s="9"/>
      <c r="E661" s="11"/>
      <c r="F661" s="11"/>
      <c r="G661" s="14"/>
      <c r="H661" s="11"/>
      <c r="I661" s="15">
        <v>5</v>
      </c>
      <c r="J661" s="11">
        <v>50</v>
      </c>
      <c r="K661" s="12">
        <f>CEILING(H657*J661/100*0.9,2.5)</f>
        <v>62.5</v>
      </c>
      <c r="M661" s="9"/>
      <c r="N661" s="14"/>
      <c r="O661" s="11"/>
      <c r="P661" s="15">
        <v>3</v>
      </c>
      <c r="Q661" s="11">
        <v>80</v>
      </c>
      <c r="R661" s="12">
        <f>CEILING(O657*Q661/100*0.9,5)</f>
        <v>120</v>
      </c>
      <c r="T661" s="9"/>
      <c r="U661" s="8">
        <f>U660</f>
        <v>60</v>
      </c>
      <c r="W661" s="8">
        <f>W660</f>
        <v>42.5</v>
      </c>
      <c r="X661" s="25"/>
      <c r="Y661" s="9"/>
      <c r="Z661" s="9"/>
      <c r="AA661" s="9"/>
    </row>
    <row r="662" spans="1:31" ht="16.5" thickTop="1" thickBot="1" x14ac:dyDescent="0.3">
      <c r="A662" s="9"/>
      <c r="B662" s="9"/>
      <c r="C662" s="9"/>
      <c r="D662" s="9"/>
      <c r="E662" s="11"/>
      <c r="F662" s="11"/>
      <c r="G662" s="14"/>
      <c r="H662" s="11"/>
      <c r="I662" s="16">
        <v>5</v>
      </c>
      <c r="J662" s="11">
        <v>60</v>
      </c>
      <c r="K662" s="12">
        <f>CEILING(H657*J662/100*0.9,2.5)</f>
        <v>75</v>
      </c>
      <c r="M662" s="9"/>
      <c r="N662" s="14"/>
      <c r="O662" s="11"/>
      <c r="P662" s="16">
        <v>3</v>
      </c>
      <c r="Q662" s="11">
        <v>90</v>
      </c>
      <c r="R662" s="12">
        <f>CEILING(O657*Q662/100*0.9,5)</f>
        <v>135</v>
      </c>
      <c r="T662" s="9"/>
      <c r="U662" s="9"/>
      <c r="V662" s="9"/>
      <c r="W662" s="9"/>
      <c r="X662" s="9"/>
      <c r="Y662" s="9"/>
      <c r="Z662" s="9"/>
      <c r="AA662" s="9"/>
      <c r="AC662">
        <f>K662*L662*0.0333+K662</f>
        <v>75</v>
      </c>
      <c r="AE662">
        <f>R662*S662*0.0333+R662</f>
        <v>135</v>
      </c>
    </row>
    <row r="663" spans="1:31" ht="16.5" thickTop="1" thickBot="1" x14ac:dyDescent="0.3">
      <c r="A663" s="9"/>
      <c r="B663" s="1" t="s">
        <v>62</v>
      </c>
      <c r="C663">
        <f>IF(H663&gt;3.4,0,H663)+IF(O663&gt;3.4,0,O663)</f>
        <v>4</v>
      </c>
      <c r="D663" t="s">
        <v>15</v>
      </c>
      <c r="E663" t="s">
        <v>2</v>
      </c>
      <c r="F663" s="9"/>
      <c r="G663" s="14" t="s">
        <v>14</v>
      </c>
      <c r="H663" s="11">
        <v>1</v>
      </c>
      <c r="I663" s="11"/>
      <c r="J663" s="11"/>
      <c r="K663" s="11"/>
      <c r="L663" s="9"/>
      <c r="M663" s="9"/>
      <c r="N663" s="14" t="s">
        <v>12</v>
      </c>
      <c r="O663" s="11">
        <v>3</v>
      </c>
      <c r="P663" s="11"/>
      <c r="Q663" s="11"/>
      <c r="R663" s="11"/>
      <c r="S663" s="9"/>
      <c r="T663" s="9"/>
      <c r="U663" s="30"/>
      <c r="V663" s="29" t="s">
        <v>49</v>
      </c>
      <c r="W663" s="9"/>
      <c r="X663" s="31" t="s">
        <v>27</v>
      </c>
      <c r="Y663" s="9"/>
      <c r="Z663" s="9"/>
      <c r="AA663" s="9"/>
    </row>
    <row r="664" spans="1:31" ht="31.5" thickTop="1" thickBot="1" x14ac:dyDescent="0.3">
      <c r="A664" s="9"/>
      <c r="B664" s="9"/>
      <c r="C664" s="9"/>
      <c r="D664" s="9"/>
      <c r="E664" s="11"/>
      <c r="F664" s="11"/>
      <c r="G664" s="14" t="s">
        <v>33</v>
      </c>
      <c r="H664" s="20">
        <f>H643+IF(L646&lt;3.5,2.5,5)</f>
        <v>137.5</v>
      </c>
      <c r="I664" s="11" t="s">
        <v>31</v>
      </c>
      <c r="J664" s="11" t="s">
        <v>30</v>
      </c>
      <c r="K664" s="11" t="s">
        <v>34</v>
      </c>
      <c r="L664" s="10" t="s">
        <v>32</v>
      </c>
      <c r="M664" s="10"/>
      <c r="N664" s="14"/>
      <c r="O664" s="20">
        <f>O657</f>
        <v>162.5</v>
      </c>
      <c r="P664" s="11" t="s">
        <v>31</v>
      </c>
      <c r="Q664" s="11" t="s">
        <v>30</v>
      </c>
      <c r="R664" s="11" t="s">
        <v>34</v>
      </c>
      <c r="S664" s="10" t="s">
        <v>32</v>
      </c>
      <c r="T664" s="10"/>
      <c r="U664" s="26" t="s">
        <v>34</v>
      </c>
      <c r="V664" s="26" t="s">
        <v>48</v>
      </c>
      <c r="W664" s="26" t="s">
        <v>34</v>
      </c>
      <c r="X664" s="26" t="s">
        <v>48</v>
      </c>
      <c r="Y664" s="9"/>
      <c r="Z664" s="9"/>
      <c r="AA664" s="9"/>
    </row>
    <row r="665" spans="1:31" ht="16.5" thickTop="1" thickBot="1" x14ac:dyDescent="0.3">
      <c r="A665" s="9"/>
      <c r="B665" s="9"/>
      <c r="C665" s="9"/>
      <c r="D665" s="9"/>
      <c r="E665" s="11"/>
      <c r="F665" s="11"/>
      <c r="G665" s="14"/>
      <c r="H665" s="11"/>
      <c r="I665" s="15">
        <v>5</v>
      </c>
      <c r="J665" s="11">
        <v>65</v>
      </c>
      <c r="K665" s="12">
        <f>CEILING(H664*J665/100*0.9,2.5)</f>
        <v>82.5</v>
      </c>
      <c r="M665" s="9"/>
      <c r="N665" s="14"/>
      <c r="O665" s="11"/>
      <c r="P665" s="15">
        <v>5</v>
      </c>
      <c r="Q665" s="11">
        <v>75</v>
      </c>
      <c r="R665" s="12">
        <f>CEILING(O664*0.9*Q665/100,5)</f>
        <v>110</v>
      </c>
      <c r="T665" s="9"/>
      <c r="U665" s="8">
        <f>IF(V647&gt;11.5,U647+2.5,U647)</f>
        <v>70</v>
      </c>
      <c r="V665" s="4"/>
      <c r="W665" s="8">
        <f>IF(X661&gt;11.5,W661+2.5,W661)</f>
        <v>42.5</v>
      </c>
      <c r="X665" s="24"/>
      <c r="Y665" s="9"/>
      <c r="Z665" s="9"/>
      <c r="AA665" s="9"/>
    </row>
    <row r="666" spans="1:31" ht="16.5" thickTop="1" thickBot="1" x14ac:dyDescent="0.3">
      <c r="A666" s="9"/>
      <c r="B666" s="9"/>
      <c r="C666" s="9"/>
      <c r="D666" s="9"/>
      <c r="E666" s="11"/>
      <c r="F666" s="11"/>
      <c r="G666" s="14"/>
      <c r="H666" s="11"/>
      <c r="I666" s="15">
        <v>5</v>
      </c>
      <c r="J666" s="11">
        <v>65</v>
      </c>
      <c r="K666" s="12">
        <f>CEILING(H664*J666/100*0.9,2.5)</f>
        <v>82.5</v>
      </c>
      <c r="M666" s="9"/>
      <c r="N666" s="14"/>
      <c r="O666" s="11"/>
      <c r="P666" s="15">
        <v>3</v>
      </c>
      <c r="Q666" s="11">
        <v>85</v>
      </c>
      <c r="R666" s="12">
        <f>CEILING(O664*0.9*Q666/100,5)</f>
        <v>125</v>
      </c>
      <c r="T666" s="9"/>
      <c r="U666" s="8">
        <f>U665</f>
        <v>70</v>
      </c>
      <c r="V666" s="4"/>
      <c r="W666" s="8">
        <f>W665</f>
        <v>42.5</v>
      </c>
      <c r="X666" s="24"/>
      <c r="Y666" s="9"/>
      <c r="Z666" s="9"/>
      <c r="AA666" s="9"/>
    </row>
    <row r="667" spans="1:31" ht="16.5" thickTop="1" thickBot="1" x14ac:dyDescent="0.3">
      <c r="A667" s="9"/>
      <c r="B667" s="9"/>
      <c r="C667" s="9"/>
      <c r="D667" s="9"/>
      <c r="E667" s="11"/>
      <c r="F667" s="11"/>
      <c r="G667" s="14"/>
      <c r="H667" s="11"/>
      <c r="I667" s="15">
        <v>5</v>
      </c>
      <c r="J667" s="11">
        <v>75</v>
      </c>
      <c r="K667" s="12">
        <f>CEILING(H664*J667/100*0.9,2.5)</f>
        <v>95</v>
      </c>
      <c r="M667" s="9"/>
      <c r="N667" s="14"/>
      <c r="O667" s="11" t="s">
        <v>35</v>
      </c>
      <c r="P667" s="15">
        <v>1</v>
      </c>
      <c r="Q667" s="11">
        <v>95</v>
      </c>
      <c r="R667" s="12">
        <f>CEILING(O664*0.9*Q667/100,5)</f>
        <v>140</v>
      </c>
      <c r="T667" s="9"/>
      <c r="U667" s="8">
        <f>U666</f>
        <v>70</v>
      </c>
      <c r="V667" s="4"/>
      <c r="W667" s="8">
        <f>W666</f>
        <v>42.5</v>
      </c>
      <c r="X667" s="24"/>
      <c r="Y667" s="9"/>
      <c r="Z667" s="9"/>
      <c r="AA667" s="9"/>
    </row>
    <row r="668" spans="1:31" ht="16.5" thickTop="1" thickBot="1" x14ac:dyDescent="0.3">
      <c r="A668" s="9"/>
      <c r="B668" s="9"/>
      <c r="C668" s="9"/>
      <c r="D668" s="9"/>
      <c r="E668" s="11"/>
      <c r="F668" s="11"/>
      <c r="G668" s="14"/>
      <c r="H668" s="11"/>
      <c r="I668" s="15">
        <v>5</v>
      </c>
      <c r="J668" s="11">
        <v>75</v>
      </c>
      <c r="K668" s="12">
        <f>CEILING(H664*J668/100*0.9,2.5)</f>
        <v>95</v>
      </c>
      <c r="M668" s="9"/>
      <c r="N668" s="14"/>
      <c r="O668" s="11"/>
      <c r="P668" s="11"/>
      <c r="Q668" s="11"/>
      <c r="R668" s="11"/>
      <c r="S668" s="9"/>
      <c r="T668" s="9"/>
      <c r="U668" s="8">
        <f>U667</f>
        <v>70</v>
      </c>
      <c r="V668" s="4"/>
      <c r="W668" s="8">
        <f>W667</f>
        <v>42.5</v>
      </c>
      <c r="X668" s="25"/>
      <c r="Y668" s="9"/>
      <c r="Z668" s="9"/>
      <c r="AA668" s="9"/>
    </row>
    <row r="669" spans="1:31" ht="16.5" thickTop="1" thickBot="1" x14ac:dyDescent="0.3">
      <c r="A669" s="9"/>
      <c r="B669" s="9"/>
      <c r="C669" s="9"/>
      <c r="D669" s="9"/>
      <c r="E669" s="11"/>
      <c r="F669" s="11"/>
      <c r="G669" s="14"/>
      <c r="H669" s="11"/>
      <c r="I669" s="15">
        <v>5</v>
      </c>
      <c r="J669" s="11">
        <v>85</v>
      </c>
      <c r="K669" s="12">
        <f>CEILING(H664*J669/100*0.9,2.5)</f>
        <v>107.5</v>
      </c>
      <c r="M669" s="9"/>
      <c r="N669" s="14"/>
      <c r="O669" s="11"/>
      <c r="P669" s="11"/>
      <c r="Q669" s="11"/>
      <c r="R669" s="11"/>
      <c r="S669" s="9"/>
      <c r="T669" s="9"/>
      <c r="U669" s="9"/>
      <c r="V669" s="9"/>
      <c r="W669" s="9"/>
      <c r="X669" s="9"/>
      <c r="Y669" s="9"/>
      <c r="Z669" s="9"/>
      <c r="AA669" s="9"/>
      <c r="AC669">
        <f>K669*L669*0.0333+K669</f>
        <v>107.5</v>
      </c>
      <c r="AE669">
        <f>R667*S667*0.0333+R667</f>
        <v>140</v>
      </c>
    </row>
    <row r="670" spans="1:31" ht="16.5" thickTop="1" thickBot="1" x14ac:dyDescent="0.3">
      <c r="A670" s="9"/>
      <c r="B670" s="9"/>
      <c r="C670">
        <f>IF(H670&gt;3.4,0,H670)+IF(O670&gt;3.4,0,O670)</f>
        <v>4</v>
      </c>
      <c r="D670" t="s">
        <v>16</v>
      </c>
      <c r="E670" t="s">
        <v>3</v>
      </c>
      <c r="F670" s="9"/>
      <c r="G670" s="14" t="s">
        <v>4</v>
      </c>
      <c r="H670" s="11">
        <v>3</v>
      </c>
      <c r="I670" s="11"/>
      <c r="J670" s="11"/>
      <c r="K670" s="11"/>
      <c r="L670" s="9"/>
      <c r="M670" s="9"/>
      <c r="N670" s="14" t="s">
        <v>13</v>
      </c>
      <c r="O670" s="11">
        <v>1</v>
      </c>
      <c r="P670" s="11"/>
      <c r="Q670" s="11"/>
      <c r="R670" s="11"/>
      <c r="S670" s="9"/>
      <c r="T670" s="9"/>
      <c r="U670" s="9"/>
      <c r="V670" s="28" t="s">
        <v>28</v>
      </c>
      <c r="W670" s="9"/>
      <c r="X670" s="27" t="s">
        <v>25</v>
      </c>
      <c r="Y670" s="9"/>
      <c r="Z670" s="27" t="s">
        <v>26</v>
      </c>
      <c r="AA670" s="9"/>
    </row>
    <row r="671" spans="1:31" ht="31.5" thickTop="1" thickBot="1" x14ac:dyDescent="0.3">
      <c r="A671" s="9"/>
      <c r="B671" s="9"/>
      <c r="C671" s="9"/>
      <c r="D671" s="9"/>
      <c r="E671" s="11"/>
      <c r="F671" s="11"/>
      <c r="G671" s="14"/>
      <c r="H671" s="20">
        <f>H650</f>
        <v>82.5</v>
      </c>
      <c r="I671" s="11" t="s">
        <v>31</v>
      </c>
      <c r="J671" s="11" t="s">
        <v>30</v>
      </c>
      <c r="K671" s="11" t="s">
        <v>34</v>
      </c>
      <c r="L671" s="10" t="s">
        <v>32</v>
      </c>
      <c r="M671" s="10"/>
      <c r="N671" s="14" t="s">
        <v>33</v>
      </c>
      <c r="O671" s="20">
        <f>O629+IF(S632&lt;3.5,5,10)</f>
        <v>205</v>
      </c>
      <c r="P671" s="11" t="s">
        <v>31</v>
      </c>
      <c r="Q671" s="11" t="s">
        <v>30</v>
      </c>
      <c r="R671" s="11" t="s">
        <v>34</v>
      </c>
      <c r="S671" s="10" t="s">
        <v>32</v>
      </c>
      <c r="T671" s="10"/>
      <c r="U671" s="26" t="s">
        <v>34</v>
      </c>
      <c r="V671" s="26" t="s">
        <v>48</v>
      </c>
      <c r="W671" s="26" t="s">
        <v>34</v>
      </c>
      <c r="X671" s="26" t="s">
        <v>48</v>
      </c>
      <c r="Y671" s="26" t="s">
        <v>34</v>
      </c>
      <c r="Z671" s="26" t="s">
        <v>48</v>
      </c>
      <c r="AA671" s="9"/>
    </row>
    <row r="672" spans="1:31" ht="16.5" thickTop="1" thickBot="1" x14ac:dyDescent="0.3">
      <c r="A672" s="9"/>
      <c r="B672" s="9"/>
      <c r="C672" s="9"/>
      <c r="D672" s="9"/>
      <c r="E672" s="11"/>
      <c r="F672" s="11"/>
      <c r="G672" s="14"/>
      <c r="H672" s="11"/>
      <c r="I672" s="15">
        <v>5</v>
      </c>
      <c r="J672" s="11">
        <v>75</v>
      </c>
      <c r="K672" s="12">
        <f>CEILING(H671*0.9*J672/100,2.5)</f>
        <v>57.5</v>
      </c>
      <c r="M672" s="9"/>
      <c r="N672" s="14"/>
      <c r="O672" s="11"/>
      <c r="P672" s="15">
        <v>5</v>
      </c>
      <c r="Q672" s="11">
        <v>65</v>
      </c>
      <c r="R672" s="12">
        <f>CEILING(O671*Q672/100*0.9,5)</f>
        <v>120</v>
      </c>
      <c r="T672" s="9"/>
      <c r="U672" s="8">
        <f>IF(V654&gt;11.5,U654+2.5,U654)</f>
        <v>17.5</v>
      </c>
      <c r="V672" s="4"/>
      <c r="W672" s="8">
        <f>IF(X654&gt;11.5,W654+2.5,W654)</f>
        <v>35</v>
      </c>
      <c r="X672" s="24"/>
      <c r="Y672" s="8">
        <f>IF(Z654&gt;11.5,Y654+2,Y654)</f>
        <v>8</v>
      </c>
      <c r="Z672" s="24"/>
      <c r="AA672" s="9"/>
    </row>
    <row r="673" spans="1:32" ht="16.5" thickTop="1" thickBot="1" x14ac:dyDescent="0.3">
      <c r="A673" s="9"/>
      <c r="B673" s="9"/>
      <c r="C673" s="9"/>
      <c r="D673" s="9"/>
      <c r="E673" s="11"/>
      <c r="F673" s="11"/>
      <c r="G673" s="14"/>
      <c r="H673" s="11"/>
      <c r="I673" s="15">
        <v>3</v>
      </c>
      <c r="J673" s="11">
        <v>85</v>
      </c>
      <c r="K673" s="12">
        <f>CEILING(H671*0.9*J673/100,2.5)</f>
        <v>65</v>
      </c>
      <c r="M673" s="9"/>
      <c r="N673" s="14"/>
      <c r="O673" s="11"/>
      <c r="P673" s="15">
        <v>5</v>
      </c>
      <c r="Q673" s="11">
        <v>65</v>
      </c>
      <c r="R673" s="12">
        <f>CEILING(O671*Q673/100*0.9,5)</f>
        <v>120</v>
      </c>
      <c r="T673" s="9"/>
      <c r="U673" s="8">
        <f>U672</f>
        <v>17.5</v>
      </c>
      <c r="V673" s="3"/>
      <c r="W673" s="8">
        <f>W672</f>
        <v>35</v>
      </c>
      <c r="X673" s="24"/>
      <c r="Y673" s="8">
        <f>Y672</f>
        <v>8</v>
      </c>
      <c r="Z673" s="24"/>
      <c r="AA673" s="9"/>
    </row>
    <row r="674" spans="1:32" ht="16.5" thickTop="1" thickBot="1" x14ac:dyDescent="0.3">
      <c r="A674" s="9"/>
      <c r="B674" s="9"/>
      <c r="C674" s="9"/>
      <c r="D674" s="9"/>
      <c r="E674" s="11"/>
      <c r="F674" s="11"/>
      <c r="G674" s="14"/>
      <c r="H674" s="11" t="s">
        <v>35</v>
      </c>
      <c r="I674" s="15">
        <v>1</v>
      </c>
      <c r="J674" s="11">
        <v>95</v>
      </c>
      <c r="K674" s="12">
        <f>CEILING(H671*0.9*J674/100,2.5)</f>
        <v>72.5</v>
      </c>
      <c r="M674" s="9"/>
      <c r="N674" s="14"/>
      <c r="O674" s="11"/>
      <c r="P674" s="15">
        <v>5</v>
      </c>
      <c r="Q674" s="11">
        <v>75</v>
      </c>
      <c r="R674" s="12">
        <f>CEILING(O671*Q674/100*0.9,5)</f>
        <v>140</v>
      </c>
      <c r="T674" s="9"/>
      <c r="U674" s="8">
        <f>U673</f>
        <v>17.5</v>
      </c>
      <c r="W674" s="8">
        <f>W673</f>
        <v>35</v>
      </c>
      <c r="X674" s="24"/>
      <c r="Y674" s="8">
        <f>Y673</f>
        <v>8</v>
      </c>
      <c r="Z674" s="24"/>
      <c r="AA674" s="9"/>
    </row>
    <row r="675" spans="1:32" ht="16.5" thickTop="1" thickBot="1" x14ac:dyDescent="0.3">
      <c r="A675" s="9"/>
      <c r="B675" s="9"/>
      <c r="C675" s="9"/>
      <c r="D675" s="9"/>
      <c r="E675" s="11"/>
      <c r="F675" s="11"/>
      <c r="G675" s="14"/>
      <c r="H675" s="11"/>
      <c r="I675" s="11"/>
      <c r="J675" s="11"/>
      <c r="K675" s="11"/>
      <c r="L675" s="9"/>
      <c r="M675" s="9"/>
      <c r="N675" s="14"/>
      <c r="O675" s="11"/>
      <c r="P675" s="15">
        <v>5</v>
      </c>
      <c r="Q675" s="11">
        <v>75</v>
      </c>
      <c r="R675" s="12">
        <f>CEILING(O671*Q675/100*0.9,5)</f>
        <v>140</v>
      </c>
      <c r="T675" s="9"/>
      <c r="U675" s="8">
        <f>U674</f>
        <v>17.5</v>
      </c>
      <c r="W675" s="8">
        <f>W674</f>
        <v>35</v>
      </c>
      <c r="X675" s="25"/>
      <c r="Y675" s="8">
        <f>Y674</f>
        <v>8</v>
      </c>
      <c r="Z675" s="25"/>
      <c r="AA675" s="9"/>
    </row>
    <row r="676" spans="1:32" ht="16.5" thickTop="1" thickBot="1" x14ac:dyDescent="0.3">
      <c r="A676" s="9"/>
      <c r="B676" s="9"/>
      <c r="C676" s="9"/>
      <c r="D676" s="9"/>
      <c r="E676" s="11"/>
      <c r="F676" s="11"/>
      <c r="G676" s="14"/>
      <c r="H676" s="11"/>
      <c r="I676" s="11"/>
      <c r="J676" s="11"/>
      <c r="K676" s="11"/>
      <c r="L676" s="9"/>
      <c r="M676" s="9"/>
      <c r="N676" s="14"/>
      <c r="O676" s="11"/>
      <c r="P676" s="16">
        <v>5</v>
      </c>
      <c r="Q676" s="11">
        <v>85</v>
      </c>
      <c r="R676" s="12">
        <f>CEILING(O671*Q676/100*0.9,5)</f>
        <v>160</v>
      </c>
      <c r="T676" s="9"/>
      <c r="U676" s="9"/>
      <c r="V676" s="9"/>
      <c r="W676" s="9"/>
      <c r="X676" s="9"/>
      <c r="Y676" s="9"/>
      <c r="Z676" s="9"/>
      <c r="AA676" s="9"/>
      <c r="AD676">
        <f>K674*L674*0.0333+K674</f>
        <v>72.5</v>
      </c>
      <c r="AF676">
        <f>R676*S676*0.0333+R676</f>
        <v>160</v>
      </c>
    </row>
    <row r="677" spans="1:32" ht="16.5" thickTop="1" thickBot="1" x14ac:dyDescent="0.3">
      <c r="A677" s="9"/>
      <c r="B677" s="9"/>
      <c r="C677">
        <f>IF(H677&gt;3.4,0,H677)+IF(O677&gt;3.4,0,O677)</f>
        <v>2</v>
      </c>
      <c r="D677" t="s">
        <v>17</v>
      </c>
      <c r="E677" t="s">
        <v>2</v>
      </c>
      <c r="F677" s="9"/>
      <c r="G677" s="14" t="s">
        <v>14</v>
      </c>
      <c r="H677" s="11">
        <v>2</v>
      </c>
      <c r="I677" s="11"/>
      <c r="J677" s="11"/>
      <c r="K677" s="11"/>
      <c r="L677" s="9"/>
      <c r="M677" s="9"/>
      <c r="N677" s="14" t="s">
        <v>12</v>
      </c>
      <c r="O677" s="11">
        <v>4</v>
      </c>
      <c r="P677" s="11"/>
      <c r="Q677" s="11"/>
      <c r="R677" s="11"/>
      <c r="S677" s="9"/>
      <c r="T677" s="9"/>
      <c r="U677" s="9"/>
      <c r="V677" s="27" t="s">
        <v>47</v>
      </c>
      <c r="W677" s="9"/>
      <c r="X677" s="17" t="s">
        <v>27</v>
      </c>
      <c r="Y677" s="9"/>
      <c r="Z677" s="9"/>
      <c r="AA677" s="9"/>
    </row>
    <row r="678" spans="1:32" ht="31.5" thickTop="1" thickBot="1" x14ac:dyDescent="0.3">
      <c r="A678" s="9"/>
      <c r="B678" s="9"/>
      <c r="C678" s="9"/>
      <c r="D678" s="9"/>
      <c r="E678" s="11"/>
      <c r="F678" s="11"/>
      <c r="G678" s="14" t="s">
        <v>33</v>
      </c>
      <c r="H678" s="20">
        <f>H664</f>
        <v>137.5</v>
      </c>
      <c r="I678" s="11" t="s">
        <v>31</v>
      </c>
      <c r="J678" s="11" t="s">
        <v>30</v>
      </c>
      <c r="K678" s="11" t="s">
        <v>34</v>
      </c>
      <c r="L678" s="10" t="s">
        <v>32</v>
      </c>
      <c r="M678" s="10"/>
      <c r="N678" s="14" t="s">
        <v>33</v>
      </c>
      <c r="O678" s="20">
        <f>O664</f>
        <v>162.5</v>
      </c>
      <c r="P678" s="11" t="s">
        <v>31</v>
      </c>
      <c r="Q678" s="11" t="s">
        <v>30</v>
      </c>
      <c r="R678" s="11" t="s">
        <v>34</v>
      </c>
      <c r="S678" s="10" t="s">
        <v>32</v>
      </c>
      <c r="T678" s="10"/>
      <c r="U678" s="26" t="s">
        <v>34</v>
      </c>
      <c r="V678" s="26" t="s">
        <v>48</v>
      </c>
      <c r="W678" s="26" t="s">
        <v>34</v>
      </c>
      <c r="X678" s="26" t="s">
        <v>48</v>
      </c>
      <c r="Y678" s="9"/>
      <c r="Z678" s="9"/>
      <c r="AA678" s="9"/>
    </row>
    <row r="679" spans="1:32" ht="16.5" thickTop="1" thickBot="1" x14ac:dyDescent="0.3">
      <c r="A679" s="9"/>
      <c r="B679" s="9"/>
      <c r="C679" s="9"/>
      <c r="D679" s="9"/>
      <c r="E679" s="11"/>
      <c r="F679" s="11"/>
      <c r="G679" s="14"/>
      <c r="H679" s="11"/>
      <c r="I679" s="15">
        <v>3</v>
      </c>
      <c r="J679" s="11">
        <v>70</v>
      </c>
      <c r="K679" s="12">
        <f>CEILING(H678*J679/100*0.9,2.5)</f>
        <v>87.5</v>
      </c>
      <c r="M679" s="9"/>
      <c r="N679" s="14"/>
      <c r="O679" s="11"/>
      <c r="P679" s="15">
        <v>5</v>
      </c>
      <c r="Q679" s="11">
        <v>40</v>
      </c>
      <c r="R679" s="12">
        <f>CEILING(O678*Q679/100*0.9,5)</f>
        <v>60</v>
      </c>
      <c r="T679" s="9"/>
      <c r="U679" s="8">
        <f>IF(V661&gt;11.5,U661+2.5,U661)</f>
        <v>60</v>
      </c>
      <c r="W679" s="8">
        <f>IF(X661&gt;11.5,W661+2.5,W661)</f>
        <v>42.5</v>
      </c>
      <c r="X679" s="24"/>
      <c r="Y679" s="9"/>
      <c r="Z679" s="9"/>
      <c r="AA679" s="9"/>
    </row>
    <row r="680" spans="1:32" ht="16.5" thickTop="1" thickBot="1" x14ac:dyDescent="0.3">
      <c r="A680" s="9"/>
      <c r="B680" s="9"/>
      <c r="C680" s="9"/>
      <c r="D680" s="9"/>
      <c r="E680" s="11"/>
      <c r="F680" s="11"/>
      <c r="G680" s="14"/>
      <c r="H680" s="11"/>
      <c r="I680" s="15">
        <v>3</v>
      </c>
      <c r="J680" s="11">
        <v>70</v>
      </c>
      <c r="K680" s="12">
        <f>CEILING(H678*J680/100*0.9,2.5)</f>
        <v>87.5</v>
      </c>
      <c r="M680" s="9"/>
      <c r="N680" s="14"/>
      <c r="O680" s="11"/>
      <c r="P680" s="15">
        <v>5</v>
      </c>
      <c r="Q680" s="11">
        <v>40</v>
      </c>
      <c r="R680" s="12">
        <f>CEILING(O678*Q680/100*0.9,5)</f>
        <v>60</v>
      </c>
      <c r="T680" s="9"/>
      <c r="U680" s="8">
        <f>U679</f>
        <v>60</v>
      </c>
      <c r="W680" s="8">
        <f>W679</f>
        <v>42.5</v>
      </c>
      <c r="X680" s="24"/>
      <c r="Y680" s="9"/>
      <c r="Z680" s="9"/>
      <c r="AA680" s="9"/>
    </row>
    <row r="681" spans="1:32" ht="16.5" thickTop="1" thickBot="1" x14ac:dyDescent="0.3">
      <c r="A681" s="9"/>
      <c r="B681" s="9"/>
      <c r="C681" s="9"/>
      <c r="D681" s="9"/>
      <c r="E681" s="11"/>
      <c r="F681" s="11"/>
      <c r="G681" s="14"/>
      <c r="H681" s="11"/>
      <c r="I681" s="15">
        <v>3</v>
      </c>
      <c r="J681" s="11">
        <v>80</v>
      </c>
      <c r="K681" s="12">
        <f>CEILING(H678*J681/100*0.9,2.5)</f>
        <v>100</v>
      </c>
      <c r="M681" s="9"/>
      <c r="N681" s="14"/>
      <c r="O681" s="11"/>
      <c r="P681" s="15">
        <v>5</v>
      </c>
      <c r="Q681" s="11">
        <v>50</v>
      </c>
      <c r="R681" s="12">
        <f>CEILING(O678*Q681/100*0.9,5)</f>
        <v>75</v>
      </c>
      <c r="T681" s="9"/>
      <c r="U681" s="8">
        <f>U680</f>
        <v>60</v>
      </c>
      <c r="W681" s="8">
        <f>W680</f>
        <v>42.5</v>
      </c>
      <c r="X681" s="24"/>
      <c r="Y681" s="9"/>
      <c r="Z681" s="9"/>
      <c r="AA681" s="9"/>
    </row>
    <row r="682" spans="1:32" ht="16.5" thickTop="1" thickBot="1" x14ac:dyDescent="0.3">
      <c r="A682" s="9"/>
      <c r="B682" s="9"/>
      <c r="C682" s="9"/>
      <c r="D682" s="9"/>
      <c r="E682" s="11"/>
      <c r="F682" s="11"/>
      <c r="G682" s="14"/>
      <c r="H682" s="11"/>
      <c r="I682" s="15">
        <v>3</v>
      </c>
      <c r="J682" s="11">
        <v>80</v>
      </c>
      <c r="K682" s="12">
        <f>CEILING(H678*J682/100*0.9,2.5)</f>
        <v>100</v>
      </c>
      <c r="M682" s="9"/>
      <c r="N682" s="14"/>
      <c r="O682" s="11"/>
      <c r="P682" s="15">
        <v>5</v>
      </c>
      <c r="Q682" s="11">
        <v>50</v>
      </c>
      <c r="R682" s="12">
        <f>CEILING(O678*Q682/100*0.9,5)</f>
        <v>75</v>
      </c>
      <c r="T682" s="9"/>
      <c r="U682" s="8">
        <f>U681</f>
        <v>60</v>
      </c>
      <c r="W682" s="8">
        <f>W681</f>
        <v>42.5</v>
      </c>
      <c r="X682" s="25"/>
      <c r="Y682" s="9"/>
      <c r="Z682" s="9"/>
      <c r="AA682" s="9"/>
    </row>
    <row r="683" spans="1:32" ht="16.5" thickTop="1" thickBot="1" x14ac:dyDescent="0.3">
      <c r="A683" s="9"/>
      <c r="B683" s="9"/>
      <c r="C683" s="9"/>
      <c r="D683" s="9"/>
      <c r="E683" s="11"/>
      <c r="F683" s="11"/>
      <c r="G683" s="14"/>
      <c r="H683" s="11"/>
      <c r="I683" s="15">
        <v>3</v>
      </c>
      <c r="J683" s="11">
        <v>90</v>
      </c>
      <c r="K683" s="12">
        <f>CEILING(H678*J683/100*0.9,2.5)</f>
        <v>112.5</v>
      </c>
      <c r="M683" s="9"/>
      <c r="N683" s="14"/>
      <c r="O683" s="11"/>
      <c r="P683" s="15">
        <v>5</v>
      </c>
      <c r="Q683" s="11">
        <v>60</v>
      </c>
      <c r="R683" s="12">
        <f>CEILING(O678*Q683/100*0.9,5)</f>
        <v>90</v>
      </c>
      <c r="T683" s="9"/>
      <c r="U683" s="9"/>
      <c r="V683" s="9"/>
      <c r="W683" s="9"/>
      <c r="X683" s="9"/>
      <c r="Y683" s="9"/>
      <c r="Z683" s="9"/>
      <c r="AA683" s="9"/>
      <c r="AC683">
        <f>K683*L683*0.0333+K683</f>
        <v>112.5</v>
      </c>
      <c r="AE683">
        <f>R683*S683*0.0333+R683</f>
        <v>90</v>
      </c>
    </row>
    <row r="684" spans="1:32" ht="16.5" thickTop="1" thickBot="1" x14ac:dyDescent="0.3">
      <c r="A684" s="9"/>
      <c r="B684" s="1" t="s">
        <v>63</v>
      </c>
      <c r="C684" s="18">
        <f>IF(H684&gt;3.4,0,H684)+IF(O684&gt;3.4,0,O684)</f>
        <v>4</v>
      </c>
      <c r="D684" s="18" t="s">
        <v>15</v>
      </c>
      <c r="E684" s="34" t="s">
        <v>2</v>
      </c>
      <c r="F684" s="11"/>
      <c r="G684" s="14" t="s">
        <v>14</v>
      </c>
      <c r="H684" s="11">
        <v>3</v>
      </c>
      <c r="I684" s="11"/>
      <c r="J684" s="11"/>
      <c r="K684" s="11"/>
      <c r="L684" s="9"/>
      <c r="M684" s="9"/>
      <c r="N684" s="14" t="s">
        <v>12</v>
      </c>
      <c r="O684" s="11">
        <v>1</v>
      </c>
      <c r="P684" s="11"/>
      <c r="Q684" s="11"/>
      <c r="R684" s="11"/>
      <c r="S684" s="9"/>
      <c r="T684" s="9"/>
      <c r="U684" s="30"/>
      <c r="V684" s="29" t="s">
        <v>49</v>
      </c>
      <c r="W684" s="9"/>
      <c r="X684" s="31" t="s">
        <v>27</v>
      </c>
      <c r="Y684" s="9"/>
      <c r="Z684" s="9"/>
      <c r="AA684" s="9"/>
    </row>
    <row r="685" spans="1:32" ht="31.5" thickTop="1" thickBot="1" x14ac:dyDescent="0.3">
      <c r="A685" s="9"/>
      <c r="B685" s="9"/>
      <c r="C685" s="9"/>
      <c r="D685" s="9"/>
      <c r="E685" s="11"/>
      <c r="F685" s="11"/>
      <c r="G685" s="14"/>
      <c r="H685" s="20">
        <f>H678</f>
        <v>137.5</v>
      </c>
      <c r="I685" s="11" t="s">
        <v>31</v>
      </c>
      <c r="J685" s="11" t="s">
        <v>30</v>
      </c>
      <c r="K685" s="11" t="s">
        <v>34</v>
      </c>
      <c r="L685" s="10" t="s">
        <v>32</v>
      </c>
      <c r="M685" s="10"/>
      <c r="N685" s="14" t="s">
        <v>33</v>
      </c>
      <c r="O685" s="20">
        <f>O664+IF(S667&lt;3.5,2.5,5)</f>
        <v>165</v>
      </c>
      <c r="P685" s="11" t="s">
        <v>31</v>
      </c>
      <c r="Q685" s="11" t="s">
        <v>30</v>
      </c>
      <c r="R685" s="11" t="s">
        <v>34</v>
      </c>
      <c r="S685" s="10" t="s">
        <v>32</v>
      </c>
      <c r="T685" s="10"/>
      <c r="U685" s="26" t="s">
        <v>34</v>
      </c>
      <c r="V685" s="26" t="s">
        <v>48</v>
      </c>
      <c r="W685" s="26" t="s">
        <v>34</v>
      </c>
      <c r="X685" s="26" t="s">
        <v>48</v>
      </c>
      <c r="Y685" s="9"/>
      <c r="Z685" s="9"/>
      <c r="AA685" s="9"/>
    </row>
    <row r="686" spans="1:32" ht="16.5" thickTop="1" thickBot="1" x14ac:dyDescent="0.3">
      <c r="A686" s="9"/>
      <c r="B686" s="9"/>
      <c r="C686" s="9"/>
      <c r="D686" s="9"/>
      <c r="E686" s="11"/>
      <c r="F686" s="11"/>
      <c r="G686" s="14"/>
      <c r="H686" s="11"/>
      <c r="I686" s="15">
        <v>5</v>
      </c>
      <c r="J686" s="11">
        <v>75</v>
      </c>
      <c r="K686" s="12">
        <f>CEILING(H685*0.9*J686/100,2.5)</f>
        <v>95</v>
      </c>
      <c r="M686" s="9"/>
      <c r="N686" s="14"/>
      <c r="O686" s="11"/>
      <c r="P686" s="15">
        <v>5</v>
      </c>
      <c r="Q686" s="11">
        <v>65</v>
      </c>
      <c r="R686" s="12">
        <f>CEILING(O685*Q686/100*0.9,5)</f>
        <v>100</v>
      </c>
      <c r="T686" s="9"/>
      <c r="U686" s="8">
        <f>IF(V668&gt;11.5,U668+2.5,U668)</f>
        <v>70</v>
      </c>
      <c r="V686" s="4"/>
      <c r="W686" s="8">
        <f>IF(X682&gt;11.5,W682+2.5,W682)</f>
        <v>42.5</v>
      </c>
      <c r="X686" s="24"/>
      <c r="Y686" s="9"/>
      <c r="Z686" s="9"/>
      <c r="AA686" s="9"/>
    </row>
    <row r="687" spans="1:32" ht="16.5" thickTop="1" thickBot="1" x14ac:dyDescent="0.3">
      <c r="A687" s="9"/>
      <c r="B687" s="9"/>
      <c r="C687" s="9"/>
      <c r="D687" s="9"/>
      <c r="E687" s="11"/>
      <c r="F687" s="11"/>
      <c r="G687" s="14"/>
      <c r="H687" s="11"/>
      <c r="I687" s="15">
        <v>3</v>
      </c>
      <c r="J687" s="11">
        <v>85</v>
      </c>
      <c r="K687" s="12">
        <f>CEILING(H685*0.9*J687/100,2.5)</f>
        <v>107.5</v>
      </c>
      <c r="M687" s="9"/>
      <c r="N687" s="14"/>
      <c r="O687" s="11"/>
      <c r="P687" s="15">
        <v>5</v>
      </c>
      <c r="Q687" s="11">
        <v>65</v>
      </c>
      <c r="R687" s="12">
        <f>CEILING(O685*Q687/100*0.9,5)</f>
        <v>100</v>
      </c>
      <c r="T687" s="9"/>
      <c r="U687" s="8">
        <f>U686</f>
        <v>70</v>
      </c>
      <c r="V687" s="4"/>
      <c r="W687" s="8">
        <f>W686</f>
        <v>42.5</v>
      </c>
      <c r="X687" s="24"/>
      <c r="Y687" s="9"/>
      <c r="Z687" s="9"/>
      <c r="AA687" s="9"/>
    </row>
    <row r="688" spans="1:32" ht="16.5" thickTop="1" thickBot="1" x14ac:dyDescent="0.3">
      <c r="A688" s="9"/>
      <c r="B688" s="9"/>
      <c r="C688" s="9"/>
      <c r="D688" s="9"/>
      <c r="E688" s="11"/>
      <c r="F688" s="11"/>
      <c r="G688" s="14"/>
      <c r="H688" s="11" t="s">
        <v>35</v>
      </c>
      <c r="I688" s="15">
        <v>1</v>
      </c>
      <c r="J688" s="11">
        <v>95</v>
      </c>
      <c r="K688" s="12">
        <f>CEILING(H685*0.9*J688/100,2.5)</f>
        <v>120</v>
      </c>
      <c r="M688" s="9"/>
      <c r="N688" s="14"/>
      <c r="O688" s="11"/>
      <c r="P688" s="15">
        <v>5</v>
      </c>
      <c r="Q688" s="11">
        <v>75</v>
      </c>
      <c r="R688" s="12">
        <f>CEILING(O685*Q688/100*0.9,5)</f>
        <v>115</v>
      </c>
      <c r="T688" s="9"/>
      <c r="U688" s="8">
        <f>U687</f>
        <v>70</v>
      </c>
      <c r="V688" s="4"/>
      <c r="W688" s="8">
        <f>W687</f>
        <v>42.5</v>
      </c>
      <c r="X688" s="24"/>
      <c r="Y688" s="9"/>
      <c r="Z688" s="9"/>
      <c r="AA688" s="9"/>
    </row>
    <row r="689" spans="1:32" ht="16.5" thickTop="1" thickBot="1" x14ac:dyDescent="0.3">
      <c r="A689" s="9"/>
      <c r="B689" s="9"/>
      <c r="C689" s="9"/>
      <c r="D689" s="9"/>
      <c r="E689" s="11"/>
      <c r="F689" s="11"/>
      <c r="G689" s="14"/>
      <c r="H689" s="11"/>
      <c r="I689" s="11"/>
      <c r="J689" s="11"/>
      <c r="K689" s="11"/>
      <c r="L689" s="9"/>
      <c r="M689" s="9"/>
      <c r="N689" s="14"/>
      <c r="O689" s="11"/>
      <c r="P689" s="15">
        <v>5</v>
      </c>
      <c r="Q689" s="11">
        <v>75</v>
      </c>
      <c r="R689" s="12">
        <f>CEILING(O685*Q689/100*0.9,5)</f>
        <v>115</v>
      </c>
      <c r="T689" s="9"/>
      <c r="U689" s="8">
        <f>U688</f>
        <v>70</v>
      </c>
      <c r="V689" s="4"/>
      <c r="W689" s="8">
        <f>W688</f>
        <v>42.5</v>
      </c>
      <c r="X689" s="25"/>
      <c r="Y689" s="9"/>
      <c r="Z689" s="9"/>
      <c r="AA689" s="9"/>
    </row>
    <row r="690" spans="1:32" ht="16.5" thickTop="1" thickBot="1" x14ac:dyDescent="0.3">
      <c r="A690" s="9"/>
      <c r="B690" s="9"/>
      <c r="C690" s="9"/>
      <c r="D690" s="9"/>
      <c r="E690" s="11"/>
      <c r="F690" s="11"/>
      <c r="G690" s="14"/>
      <c r="H690" s="11"/>
      <c r="I690" s="11"/>
      <c r="J690" s="11"/>
      <c r="K690" s="11"/>
      <c r="L690" s="9"/>
      <c r="M690" s="9"/>
      <c r="N690" s="14"/>
      <c r="O690" s="11"/>
      <c r="P690" s="16">
        <v>5</v>
      </c>
      <c r="Q690" s="11">
        <v>85</v>
      </c>
      <c r="R690" s="12">
        <f>CEILING(O685*Q690/100*0.9,5)</f>
        <v>130</v>
      </c>
      <c r="T690" s="9"/>
      <c r="U690" s="9"/>
      <c r="V690" s="9"/>
      <c r="W690" s="9"/>
      <c r="X690" s="9"/>
      <c r="Y690" s="9"/>
      <c r="Z690" s="9"/>
      <c r="AA690" s="9"/>
      <c r="AC690">
        <f>K688*L688*0.0333+K688</f>
        <v>120</v>
      </c>
      <c r="AE690">
        <f>R690*S690*0.0333+R690</f>
        <v>130</v>
      </c>
    </row>
    <row r="691" spans="1:32" ht="16.5" thickTop="1" thickBot="1" x14ac:dyDescent="0.3">
      <c r="A691" s="9"/>
      <c r="B691" s="9"/>
      <c r="C691">
        <f>IF(H691&gt;3.4,0,H691)+IF(O691&gt;3.4,0,O691)</f>
        <v>2</v>
      </c>
      <c r="D691" t="s">
        <v>16</v>
      </c>
      <c r="E691" t="s">
        <v>3</v>
      </c>
      <c r="F691" s="9"/>
      <c r="G691" s="14" t="s">
        <v>4</v>
      </c>
      <c r="H691" s="11">
        <v>4</v>
      </c>
      <c r="I691" s="11"/>
      <c r="J691" s="11"/>
      <c r="K691" s="11"/>
      <c r="L691" s="9"/>
      <c r="M691" s="9"/>
      <c r="N691" s="14" t="s">
        <v>13</v>
      </c>
      <c r="O691" s="11">
        <v>2</v>
      </c>
      <c r="P691" s="11"/>
      <c r="Q691" s="11"/>
      <c r="R691" s="11"/>
      <c r="S691" s="9"/>
      <c r="T691" s="9"/>
      <c r="U691" s="9"/>
      <c r="V691" s="28" t="s">
        <v>28</v>
      </c>
      <c r="W691" s="9"/>
      <c r="X691" s="27" t="s">
        <v>25</v>
      </c>
      <c r="Y691" s="9"/>
      <c r="Z691" s="27" t="s">
        <v>26</v>
      </c>
      <c r="AA691" s="9"/>
    </row>
    <row r="692" spans="1:32" ht="31.5" thickTop="1" thickBot="1" x14ac:dyDescent="0.3">
      <c r="A692" s="9"/>
      <c r="B692" s="9"/>
      <c r="C692" s="9"/>
      <c r="D692" s="9"/>
      <c r="E692" s="11"/>
      <c r="F692" s="11"/>
      <c r="G692" s="14" t="s">
        <v>33</v>
      </c>
      <c r="H692" s="20">
        <f>H671</f>
        <v>82.5</v>
      </c>
      <c r="I692" s="11" t="s">
        <v>31</v>
      </c>
      <c r="J692" s="11" t="s">
        <v>30</v>
      </c>
      <c r="K692" s="11" t="s">
        <v>34</v>
      </c>
      <c r="L692" s="10" t="s">
        <v>32</v>
      </c>
      <c r="M692" s="10"/>
      <c r="N692" s="14" t="s">
        <v>33</v>
      </c>
      <c r="O692" s="20">
        <f>O671</f>
        <v>205</v>
      </c>
      <c r="P692" s="11" t="s">
        <v>31</v>
      </c>
      <c r="Q692" s="11" t="s">
        <v>30</v>
      </c>
      <c r="R692" s="11" t="s">
        <v>34</v>
      </c>
      <c r="S692" s="10" t="s">
        <v>32</v>
      </c>
      <c r="T692" s="10"/>
      <c r="U692" s="26" t="s">
        <v>34</v>
      </c>
      <c r="V692" s="26" t="s">
        <v>48</v>
      </c>
      <c r="W692" s="26" t="s">
        <v>34</v>
      </c>
      <c r="X692" s="26" t="s">
        <v>48</v>
      </c>
      <c r="Y692" s="26" t="s">
        <v>34</v>
      </c>
      <c r="Z692" s="26" t="s">
        <v>48</v>
      </c>
      <c r="AA692" s="9"/>
    </row>
    <row r="693" spans="1:32" ht="16.5" thickTop="1" thickBot="1" x14ac:dyDescent="0.3">
      <c r="A693" s="9"/>
      <c r="B693" s="9"/>
      <c r="C693" s="9"/>
      <c r="D693" s="9"/>
      <c r="E693" s="11"/>
      <c r="F693" s="11"/>
      <c r="G693" s="14"/>
      <c r="H693" s="11"/>
      <c r="I693" s="15">
        <v>5</v>
      </c>
      <c r="J693" s="11">
        <v>40</v>
      </c>
      <c r="K693" s="12">
        <f>CEILING(H692*J693/100*0.9,2.5)</f>
        <v>30</v>
      </c>
      <c r="M693" s="9"/>
      <c r="N693" s="14"/>
      <c r="O693" s="11"/>
      <c r="P693" s="15">
        <v>3</v>
      </c>
      <c r="Q693" s="11">
        <v>70</v>
      </c>
      <c r="R693" s="12">
        <f>CEILING(O692*Q693/100*0.9,5)</f>
        <v>130</v>
      </c>
      <c r="T693" s="9"/>
      <c r="U693" s="8">
        <f>IF(V675&gt;11.5,U675+2.5,U675)</f>
        <v>17.5</v>
      </c>
      <c r="V693" s="4"/>
      <c r="W693" s="8">
        <f>IF(X675&gt;11.5,W675+2.5,W675)</f>
        <v>35</v>
      </c>
      <c r="X693" s="24"/>
      <c r="Y693" s="8">
        <f>IF(Z675&gt;11.5,Y675+2,Y675)</f>
        <v>8</v>
      </c>
      <c r="Z693" s="24"/>
      <c r="AA693" s="9"/>
    </row>
    <row r="694" spans="1:32" ht="16.5" thickTop="1" thickBot="1" x14ac:dyDescent="0.3">
      <c r="A694" s="9"/>
      <c r="B694" s="9"/>
      <c r="C694" s="9"/>
      <c r="D694" s="9"/>
      <c r="E694" s="11"/>
      <c r="F694" s="11"/>
      <c r="G694" s="14"/>
      <c r="H694" s="11"/>
      <c r="I694" s="15">
        <v>5</v>
      </c>
      <c r="J694" s="11">
        <v>40</v>
      </c>
      <c r="K694" s="12">
        <f>CEILING(H692*J694/100*0.9,2.5)</f>
        <v>30</v>
      </c>
      <c r="M694" s="9"/>
      <c r="N694" s="14"/>
      <c r="O694" s="11"/>
      <c r="P694" s="15">
        <v>3</v>
      </c>
      <c r="Q694" s="11">
        <v>70</v>
      </c>
      <c r="R694" s="12">
        <f>CEILING(O692*Q694/100*0.9,5)</f>
        <v>130</v>
      </c>
      <c r="T694" s="9"/>
      <c r="U694" s="8">
        <f>U693</f>
        <v>17.5</v>
      </c>
      <c r="V694" s="3"/>
      <c r="W694" s="8">
        <f>W693</f>
        <v>35</v>
      </c>
      <c r="X694" s="24"/>
      <c r="Y694" s="8">
        <f>Y693</f>
        <v>8</v>
      </c>
      <c r="Z694" s="24"/>
      <c r="AA694" s="9"/>
    </row>
    <row r="695" spans="1:32" ht="16.5" thickTop="1" thickBot="1" x14ac:dyDescent="0.3">
      <c r="A695" s="9"/>
      <c r="B695" s="9"/>
      <c r="C695" s="9"/>
      <c r="D695" s="9"/>
      <c r="E695" s="11"/>
      <c r="F695" s="11"/>
      <c r="G695" s="14"/>
      <c r="H695" s="11"/>
      <c r="I695" s="15">
        <v>5</v>
      </c>
      <c r="J695" s="11">
        <v>50</v>
      </c>
      <c r="K695" s="12">
        <f>CEILING(H692*J695/100*0.9,2.5)</f>
        <v>37.5</v>
      </c>
      <c r="M695" s="9"/>
      <c r="N695" s="14"/>
      <c r="O695" s="11"/>
      <c r="P695" s="15">
        <v>3</v>
      </c>
      <c r="Q695" s="11">
        <v>80</v>
      </c>
      <c r="R695" s="12">
        <f>CEILING(O692*Q695/100*0.9,5)</f>
        <v>150</v>
      </c>
      <c r="T695" s="9"/>
      <c r="U695" s="8">
        <f>U694</f>
        <v>17.5</v>
      </c>
      <c r="W695" s="8">
        <f>W694</f>
        <v>35</v>
      </c>
      <c r="X695" s="24"/>
      <c r="Y695" s="8">
        <f>Y694</f>
        <v>8</v>
      </c>
      <c r="Z695" s="24"/>
      <c r="AA695" s="9"/>
    </row>
    <row r="696" spans="1:32" ht="16.5" thickTop="1" thickBot="1" x14ac:dyDescent="0.3">
      <c r="A696" s="9"/>
      <c r="B696" s="9"/>
      <c r="C696" s="9"/>
      <c r="D696" s="9"/>
      <c r="E696" s="11"/>
      <c r="F696" s="11"/>
      <c r="G696" s="14"/>
      <c r="H696" s="11"/>
      <c r="I696" s="15">
        <v>5</v>
      </c>
      <c r="J696" s="11">
        <v>50</v>
      </c>
      <c r="K696" s="12">
        <f>CEILING(H692*J696/100*0.9,2.5)</f>
        <v>37.5</v>
      </c>
      <c r="M696" s="9"/>
      <c r="N696" s="14"/>
      <c r="O696" s="11"/>
      <c r="P696" s="15">
        <v>3</v>
      </c>
      <c r="Q696" s="11">
        <v>80</v>
      </c>
      <c r="R696" s="12">
        <f>CEILING(O692*Q696/100*0.9,5)</f>
        <v>150</v>
      </c>
      <c r="T696" s="9"/>
      <c r="U696" s="8">
        <f>U695</f>
        <v>17.5</v>
      </c>
      <c r="W696" s="8">
        <f>W695</f>
        <v>35</v>
      </c>
      <c r="X696" s="25"/>
      <c r="Y696" s="8">
        <f>Y695</f>
        <v>8</v>
      </c>
      <c r="Z696" s="25"/>
      <c r="AA696" s="9"/>
    </row>
    <row r="697" spans="1:32" ht="16.5" thickTop="1" thickBot="1" x14ac:dyDescent="0.3">
      <c r="A697" s="9"/>
      <c r="B697" s="9"/>
      <c r="C697" s="9"/>
      <c r="D697" s="9"/>
      <c r="E697" s="11"/>
      <c r="F697" s="11"/>
      <c r="G697" s="14"/>
      <c r="H697" s="11"/>
      <c r="I697" s="16">
        <v>5</v>
      </c>
      <c r="J697" s="11">
        <v>60</v>
      </c>
      <c r="K697" s="12">
        <f>CEILING(H692*J697/100*0.9,2.5)</f>
        <v>45</v>
      </c>
      <c r="M697" s="9"/>
      <c r="N697" s="14"/>
      <c r="O697" s="11"/>
      <c r="P697" s="16">
        <v>3</v>
      </c>
      <c r="Q697" s="11">
        <v>90</v>
      </c>
      <c r="R697" s="12">
        <f>CEILING(O692*Q697/100*0.9,5)</f>
        <v>170</v>
      </c>
      <c r="T697" s="9"/>
      <c r="U697" s="9"/>
      <c r="V697" s="9"/>
      <c r="W697" s="9"/>
      <c r="X697" s="9"/>
      <c r="Y697" s="9"/>
      <c r="Z697" s="9"/>
      <c r="AA697" s="9"/>
      <c r="AD697">
        <f>K697*L697*0.0333+K697</f>
        <v>45</v>
      </c>
      <c r="AF697">
        <f>R697*S697*0.0333+R697</f>
        <v>170</v>
      </c>
    </row>
    <row r="698" spans="1:32" ht="16.5" thickTop="1" thickBot="1" x14ac:dyDescent="0.3">
      <c r="A698" s="9"/>
      <c r="B698" s="9"/>
      <c r="C698">
        <f>IF(H698&gt;3.4,0,H698)+IF(O698&gt;3.4,0,O698)</f>
        <v>2</v>
      </c>
      <c r="D698" t="s">
        <v>17</v>
      </c>
      <c r="E698" t="s">
        <v>2</v>
      </c>
      <c r="F698" s="9"/>
      <c r="G698" s="14" t="s">
        <v>14</v>
      </c>
      <c r="H698" s="11">
        <v>4</v>
      </c>
      <c r="I698" s="11"/>
      <c r="J698" s="11"/>
      <c r="K698" s="11"/>
      <c r="L698" s="9"/>
      <c r="M698" s="9"/>
      <c r="N698" s="14" t="s">
        <v>12</v>
      </c>
      <c r="O698" s="11">
        <v>2</v>
      </c>
      <c r="P698" s="11"/>
      <c r="Q698" s="11"/>
      <c r="R698" s="11"/>
      <c r="S698" s="9"/>
      <c r="T698" s="9"/>
      <c r="U698" s="9"/>
      <c r="V698" s="27" t="s">
        <v>47</v>
      </c>
      <c r="W698" s="9"/>
      <c r="X698" s="17" t="s">
        <v>27</v>
      </c>
      <c r="Y698" s="9"/>
      <c r="Z698" s="9"/>
      <c r="AA698" s="9"/>
    </row>
    <row r="699" spans="1:32" ht="31.5" thickTop="1" thickBot="1" x14ac:dyDescent="0.3">
      <c r="A699" s="9"/>
      <c r="B699" s="9"/>
      <c r="C699" s="9"/>
      <c r="D699" s="9"/>
      <c r="E699" s="11"/>
      <c r="F699" s="11"/>
      <c r="G699" s="14" t="s">
        <v>33</v>
      </c>
      <c r="H699" s="20">
        <f>H685</f>
        <v>137.5</v>
      </c>
      <c r="I699" s="11" t="s">
        <v>31</v>
      </c>
      <c r="J699" s="11" t="s">
        <v>30</v>
      </c>
      <c r="K699" s="11" t="s">
        <v>34</v>
      </c>
      <c r="L699" s="10" t="s">
        <v>32</v>
      </c>
      <c r="M699" s="10"/>
      <c r="N699" s="14" t="s">
        <v>33</v>
      </c>
      <c r="O699" s="20">
        <f>O685</f>
        <v>165</v>
      </c>
      <c r="P699" s="11" t="s">
        <v>31</v>
      </c>
      <c r="Q699" s="11" t="s">
        <v>30</v>
      </c>
      <c r="R699" s="11" t="s">
        <v>34</v>
      </c>
      <c r="S699" s="10" t="s">
        <v>32</v>
      </c>
      <c r="T699" s="10"/>
      <c r="U699" s="26" t="s">
        <v>34</v>
      </c>
      <c r="V699" s="26" t="s">
        <v>48</v>
      </c>
      <c r="W699" s="26" t="s">
        <v>34</v>
      </c>
      <c r="X699" s="26" t="s">
        <v>48</v>
      </c>
      <c r="Y699" s="9"/>
      <c r="Z699" s="9"/>
      <c r="AA699" s="9"/>
    </row>
    <row r="700" spans="1:32" ht="16.5" thickTop="1" thickBot="1" x14ac:dyDescent="0.3">
      <c r="A700" s="9"/>
      <c r="B700" s="9"/>
      <c r="C700" s="9"/>
      <c r="D700" s="9"/>
      <c r="E700" s="11"/>
      <c r="F700" s="11"/>
      <c r="G700" s="14"/>
      <c r="H700" s="11"/>
      <c r="I700" s="15">
        <v>5</v>
      </c>
      <c r="J700" s="11">
        <v>40</v>
      </c>
      <c r="K700" s="12">
        <f>CEILING(H699*J700/100*0.9,2.5)</f>
        <v>50</v>
      </c>
      <c r="M700" s="9"/>
      <c r="N700" s="14"/>
      <c r="O700" s="11"/>
      <c r="P700" s="15">
        <v>3</v>
      </c>
      <c r="Q700" s="11">
        <v>70</v>
      </c>
      <c r="R700" s="12">
        <f>CEILING(O699*Q700/100*0.9,5)</f>
        <v>105</v>
      </c>
      <c r="T700" s="9"/>
      <c r="U700" s="8">
        <f>IF(V682&gt;11.5,U682+2.5,U682)</f>
        <v>60</v>
      </c>
      <c r="W700" s="8">
        <f>IF(X682&gt;11.5,W682+2.5,W682)</f>
        <v>42.5</v>
      </c>
      <c r="X700" s="24"/>
      <c r="Y700" s="9"/>
      <c r="Z700" s="9"/>
      <c r="AA700" s="9"/>
    </row>
    <row r="701" spans="1:32" ht="16.5" thickTop="1" thickBot="1" x14ac:dyDescent="0.3">
      <c r="A701" s="9"/>
      <c r="B701" s="9"/>
      <c r="C701" s="9"/>
      <c r="D701" s="9"/>
      <c r="E701" s="11"/>
      <c r="F701" s="11"/>
      <c r="G701" s="14"/>
      <c r="H701" s="11"/>
      <c r="I701" s="15">
        <v>5</v>
      </c>
      <c r="J701" s="11">
        <v>40</v>
      </c>
      <c r="K701" s="12">
        <f>CEILING(H699*J701/100*0.9,2.5)</f>
        <v>50</v>
      </c>
      <c r="M701" s="9"/>
      <c r="N701" s="14"/>
      <c r="O701" s="11"/>
      <c r="P701" s="15">
        <v>3</v>
      </c>
      <c r="Q701" s="11">
        <v>70</v>
      </c>
      <c r="R701" s="12">
        <f>CEILING(O699*Q701/100*0.9,5)</f>
        <v>105</v>
      </c>
      <c r="T701" s="9"/>
      <c r="U701" s="8">
        <f>U700</f>
        <v>60</v>
      </c>
      <c r="W701" s="8">
        <f>W700</f>
        <v>42.5</v>
      </c>
      <c r="X701" s="24"/>
      <c r="Y701" s="9"/>
      <c r="Z701" s="9"/>
      <c r="AA701" s="9"/>
    </row>
    <row r="702" spans="1:32" ht="16.5" thickTop="1" thickBot="1" x14ac:dyDescent="0.3">
      <c r="A702" s="9"/>
      <c r="B702" s="9"/>
      <c r="C702" s="9"/>
      <c r="D702" s="9"/>
      <c r="E702" s="11"/>
      <c r="F702" s="11"/>
      <c r="G702" s="14"/>
      <c r="H702" s="11"/>
      <c r="I702" s="15">
        <v>5</v>
      </c>
      <c r="J702" s="11">
        <v>50</v>
      </c>
      <c r="K702" s="12">
        <f>CEILING(H699*J702/100*0.9,2.5)</f>
        <v>62.5</v>
      </c>
      <c r="M702" s="9"/>
      <c r="N702" s="14"/>
      <c r="O702" s="11"/>
      <c r="P702" s="15">
        <v>3</v>
      </c>
      <c r="Q702" s="11">
        <v>80</v>
      </c>
      <c r="R702" s="12">
        <f>CEILING(O699*Q702/100*0.9,5)</f>
        <v>120</v>
      </c>
      <c r="T702" s="9"/>
      <c r="U702" s="8">
        <f>U701</f>
        <v>60</v>
      </c>
      <c r="W702" s="8">
        <f>W701</f>
        <v>42.5</v>
      </c>
      <c r="X702" s="24"/>
      <c r="Y702" s="9"/>
      <c r="Z702" s="9"/>
      <c r="AA702" s="9"/>
    </row>
    <row r="703" spans="1:32" ht="16.5" thickTop="1" thickBot="1" x14ac:dyDescent="0.3">
      <c r="A703" s="9"/>
      <c r="B703" s="9"/>
      <c r="C703" s="9"/>
      <c r="D703" s="9"/>
      <c r="E703" s="11"/>
      <c r="F703" s="11"/>
      <c r="G703" s="14"/>
      <c r="H703" s="11"/>
      <c r="I703" s="15">
        <v>5</v>
      </c>
      <c r="J703" s="11">
        <v>50</v>
      </c>
      <c r="K703" s="12">
        <f>CEILING(H699*J703/100*0.9,2.5)</f>
        <v>62.5</v>
      </c>
      <c r="M703" s="9"/>
      <c r="N703" s="14"/>
      <c r="O703" s="11"/>
      <c r="P703" s="15">
        <v>3</v>
      </c>
      <c r="Q703" s="11">
        <v>80</v>
      </c>
      <c r="R703" s="12">
        <f>CEILING(O699*Q703/100*0.9,5)</f>
        <v>120</v>
      </c>
      <c r="T703" s="9"/>
      <c r="U703" s="8">
        <f>U702</f>
        <v>60</v>
      </c>
      <c r="W703" s="8">
        <f>W702</f>
        <v>42.5</v>
      </c>
      <c r="X703" s="25"/>
      <c r="Y703" s="9"/>
      <c r="Z703" s="9"/>
      <c r="AA703" s="9"/>
    </row>
    <row r="704" spans="1:32" ht="16.5" thickTop="1" thickBot="1" x14ac:dyDescent="0.3">
      <c r="A704" s="9"/>
      <c r="B704" s="9"/>
      <c r="C704" s="9"/>
      <c r="D704" s="9"/>
      <c r="E704" s="11"/>
      <c r="F704" s="11"/>
      <c r="G704" s="14"/>
      <c r="H704" s="11"/>
      <c r="I704" s="16">
        <v>5</v>
      </c>
      <c r="J704" s="11">
        <v>60</v>
      </c>
      <c r="K704" s="12">
        <f>CEILING(H699*J704/100*0.9,2.5)</f>
        <v>75</v>
      </c>
      <c r="M704" s="9"/>
      <c r="N704" s="14"/>
      <c r="O704" s="11"/>
      <c r="P704" s="16">
        <v>3</v>
      </c>
      <c r="Q704" s="11">
        <v>90</v>
      </c>
      <c r="R704" s="12">
        <f>CEILING(O699*Q704/100*0.9,5)</f>
        <v>135</v>
      </c>
      <c r="T704" s="9"/>
      <c r="U704" s="9"/>
      <c r="V704" s="9"/>
      <c r="W704" s="9"/>
      <c r="X704" s="9"/>
      <c r="Y704" s="9"/>
      <c r="Z704" s="9"/>
      <c r="AA704" s="9"/>
      <c r="AC704">
        <f>K704*L704*0.0333+K704</f>
        <v>75</v>
      </c>
      <c r="AE704">
        <f>R704*S704*0.0333+R704</f>
        <v>135</v>
      </c>
    </row>
    <row r="705" spans="1:32" ht="16.5" thickTop="1" thickBot="1" x14ac:dyDescent="0.3">
      <c r="A705" s="9"/>
      <c r="B705" s="1" t="s">
        <v>64</v>
      </c>
      <c r="C705">
        <f>IF(H705&gt;3.4,0,H705)+IF(O705&gt;3.4,0,O705)</f>
        <v>4</v>
      </c>
      <c r="D705" t="s">
        <v>15</v>
      </c>
      <c r="E705" t="s">
        <v>2</v>
      </c>
      <c r="F705" s="9"/>
      <c r="G705" s="14" t="s">
        <v>14</v>
      </c>
      <c r="H705" s="11">
        <v>1</v>
      </c>
      <c r="I705" s="11"/>
      <c r="J705" s="11"/>
      <c r="K705" s="11"/>
      <c r="L705" s="9"/>
      <c r="M705" s="9"/>
      <c r="N705" s="14" t="s">
        <v>12</v>
      </c>
      <c r="O705" s="11">
        <v>3</v>
      </c>
      <c r="P705" s="11"/>
      <c r="Q705" s="11"/>
      <c r="R705" s="11"/>
      <c r="S705" s="9"/>
      <c r="T705" s="9"/>
      <c r="U705" s="30"/>
      <c r="V705" s="29" t="s">
        <v>49</v>
      </c>
      <c r="W705" s="9"/>
      <c r="X705" s="31" t="s">
        <v>27</v>
      </c>
      <c r="Y705" s="9"/>
      <c r="Z705" s="9"/>
      <c r="AA705" s="9"/>
    </row>
    <row r="706" spans="1:32" ht="31.5" thickTop="1" thickBot="1" x14ac:dyDescent="0.3">
      <c r="A706" s="9"/>
      <c r="B706" s="9"/>
      <c r="C706" s="9"/>
      <c r="D706" s="9"/>
      <c r="E706" s="11"/>
      <c r="F706" s="11"/>
      <c r="G706" s="14" t="s">
        <v>33</v>
      </c>
      <c r="H706" s="20">
        <f>H699+IF(L688&lt;3.5,2.5,5)</f>
        <v>140</v>
      </c>
      <c r="I706" s="11" t="s">
        <v>31</v>
      </c>
      <c r="J706" s="11" t="s">
        <v>30</v>
      </c>
      <c r="K706" s="11" t="s">
        <v>34</v>
      </c>
      <c r="L706" s="10" t="s">
        <v>32</v>
      </c>
      <c r="M706" s="10"/>
      <c r="N706" s="14"/>
      <c r="O706" s="20">
        <f>O699</f>
        <v>165</v>
      </c>
      <c r="P706" s="11" t="s">
        <v>31</v>
      </c>
      <c r="Q706" s="11" t="s">
        <v>30</v>
      </c>
      <c r="R706" s="11" t="s">
        <v>34</v>
      </c>
      <c r="S706" s="10" t="s">
        <v>32</v>
      </c>
      <c r="T706" s="10"/>
      <c r="U706" s="26" t="s">
        <v>34</v>
      </c>
      <c r="V706" s="26" t="s">
        <v>48</v>
      </c>
      <c r="W706" s="26" t="s">
        <v>34</v>
      </c>
      <c r="X706" s="26" t="s">
        <v>48</v>
      </c>
      <c r="Y706" s="9"/>
      <c r="Z706" s="9"/>
      <c r="AA706" s="9"/>
    </row>
    <row r="707" spans="1:32" ht="16.5" thickTop="1" thickBot="1" x14ac:dyDescent="0.3">
      <c r="A707" s="9"/>
      <c r="B707" s="9"/>
      <c r="C707" s="9"/>
      <c r="D707" s="9"/>
      <c r="E707" s="11"/>
      <c r="F707" s="11"/>
      <c r="G707" s="14"/>
      <c r="H707" s="11"/>
      <c r="I707" s="15">
        <v>5</v>
      </c>
      <c r="J707" s="11">
        <v>65</v>
      </c>
      <c r="K707" s="12">
        <f>CEILING(H706*J707/100*0.9,2.5)</f>
        <v>82.5</v>
      </c>
      <c r="M707" s="9"/>
      <c r="N707" s="14"/>
      <c r="O707" s="11"/>
      <c r="P707" s="15">
        <v>5</v>
      </c>
      <c r="Q707" s="11">
        <v>75</v>
      </c>
      <c r="R707" s="12">
        <f>CEILING(O706*0.9*Q707/100,5)</f>
        <v>115</v>
      </c>
      <c r="T707" s="9"/>
      <c r="U707" s="8">
        <f>IF(V689&gt;11.5,U689+2.5,U689)</f>
        <v>70</v>
      </c>
      <c r="V707" s="4"/>
      <c r="W707" s="8">
        <f>IF(X703&gt;11.5,W703+2.5,W703)</f>
        <v>42.5</v>
      </c>
      <c r="X707" s="24"/>
      <c r="Y707" s="9"/>
      <c r="Z707" s="9"/>
      <c r="AA707" s="9"/>
    </row>
    <row r="708" spans="1:32" ht="16.5" thickTop="1" thickBot="1" x14ac:dyDescent="0.3">
      <c r="A708" s="9"/>
      <c r="B708" s="9"/>
      <c r="C708" s="9"/>
      <c r="D708" s="9"/>
      <c r="E708" s="11"/>
      <c r="F708" s="11"/>
      <c r="G708" s="14"/>
      <c r="H708" s="11"/>
      <c r="I708" s="15">
        <v>5</v>
      </c>
      <c r="J708" s="11">
        <v>65</v>
      </c>
      <c r="K708" s="12">
        <f>CEILING(H706*J708/100*0.9,2.5)</f>
        <v>82.5</v>
      </c>
      <c r="M708" s="9"/>
      <c r="N708" s="14"/>
      <c r="O708" s="11"/>
      <c r="P708" s="15">
        <v>3</v>
      </c>
      <c r="Q708" s="11">
        <v>85</v>
      </c>
      <c r="R708" s="12">
        <f>CEILING(O706*0.9*Q708/100,5)</f>
        <v>130</v>
      </c>
      <c r="T708" s="9"/>
      <c r="U708" s="8">
        <f>U707</f>
        <v>70</v>
      </c>
      <c r="V708" s="4"/>
      <c r="W708" s="8">
        <f>W707</f>
        <v>42.5</v>
      </c>
      <c r="X708" s="24"/>
      <c r="Y708" s="9"/>
      <c r="Z708" s="9"/>
      <c r="AA708" s="9"/>
    </row>
    <row r="709" spans="1:32" ht="16.5" thickTop="1" thickBot="1" x14ac:dyDescent="0.3">
      <c r="A709" s="9"/>
      <c r="B709" s="9"/>
      <c r="C709" s="9"/>
      <c r="D709" s="9"/>
      <c r="E709" s="11"/>
      <c r="F709" s="11"/>
      <c r="G709" s="14"/>
      <c r="H709" s="11"/>
      <c r="I709" s="15">
        <v>5</v>
      </c>
      <c r="J709" s="11">
        <v>75</v>
      </c>
      <c r="K709" s="12">
        <f>CEILING(H706*J709/100*0.9,2.5)</f>
        <v>95</v>
      </c>
      <c r="M709" s="9"/>
      <c r="N709" s="14"/>
      <c r="O709" s="11" t="s">
        <v>35</v>
      </c>
      <c r="P709" s="15">
        <v>1</v>
      </c>
      <c r="Q709" s="11">
        <v>95</v>
      </c>
      <c r="R709" s="12">
        <f>CEILING(O706*0.9*Q709/100,5)</f>
        <v>145</v>
      </c>
      <c r="T709" s="9"/>
      <c r="U709" s="8">
        <f>U708</f>
        <v>70</v>
      </c>
      <c r="V709" s="4"/>
      <c r="W709" s="8">
        <f>W708</f>
        <v>42.5</v>
      </c>
      <c r="X709" s="24"/>
      <c r="Y709" s="9"/>
      <c r="Z709" s="9"/>
      <c r="AA709" s="9"/>
    </row>
    <row r="710" spans="1:32" ht="16.5" thickTop="1" thickBot="1" x14ac:dyDescent="0.3">
      <c r="A710" s="9"/>
      <c r="B710" s="9"/>
      <c r="C710" s="9"/>
      <c r="D710" s="9"/>
      <c r="E710" s="11"/>
      <c r="F710" s="11"/>
      <c r="G710" s="14"/>
      <c r="H710" s="11"/>
      <c r="I710" s="15">
        <v>5</v>
      </c>
      <c r="J710" s="11">
        <v>75</v>
      </c>
      <c r="K710" s="12">
        <f>CEILING(H706*J710/100*0.9,2.5)</f>
        <v>95</v>
      </c>
      <c r="M710" s="9"/>
      <c r="N710" s="14"/>
      <c r="O710" s="11"/>
      <c r="P710" s="11"/>
      <c r="Q710" s="11"/>
      <c r="R710" s="11"/>
      <c r="S710" s="9"/>
      <c r="T710" s="9"/>
      <c r="U710" s="8">
        <f>U709</f>
        <v>70</v>
      </c>
      <c r="V710" s="4"/>
      <c r="W710" s="8">
        <f>W709</f>
        <v>42.5</v>
      </c>
      <c r="X710" s="25"/>
      <c r="Y710" s="9"/>
      <c r="Z710" s="9"/>
      <c r="AA710" s="9"/>
    </row>
    <row r="711" spans="1:32" ht="16.5" thickTop="1" thickBot="1" x14ac:dyDescent="0.3">
      <c r="A711" s="9"/>
      <c r="B711" s="9"/>
      <c r="C711" s="9"/>
      <c r="D711" s="9"/>
      <c r="E711" s="11"/>
      <c r="F711" s="11"/>
      <c r="G711" s="14"/>
      <c r="H711" s="11"/>
      <c r="I711" s="15">
        <v>5</v>
      </c>
      <c r="J711" s="11">
        <v>85</v>
      </c>
      <c r="K711" s="12">
        <f>CEILING(H706*J711/100*0.9,2.5)</f>
        <v>107.5</v>
      </c>
      <c r="M711" s="9"/>
      <c r="N711" s="14"/>
      <c r="O711" s="11"/>
      <c r="P711" s="11"/>
      <c r="Q711" s="11"/>
      <c r="R711" s="11"/>
      <c r="S711" s="9"/>
      <c r="T711" s="9"/>
      <c r="U711" s="9"/>
      <c r="V711" s="9"/>
      <c r="W711" s="9"/>
      <c r="X711" s="9"/>
      <c r="Y711" s="9"/>
      <c r="Z711" s="9"/>
      <c r="AA711" s="9"/>
      <c r="AC711">
        <f>K711*L711*0.0333+K711</f>
        <v>107.5</v>
      </c>
      <c r="AE711">
        <f>R709*S709*0.0333+R709</f>
        <v>145</v>
      </c>
    </row>
    <row r="712" spans="1:32" ht="16.5" thickTop="1" thickBot="1" x14ac:dyDescent="0.3">
      <c r="A712" s="9"/>
      <c r="B712" s="9"/>
      <c r="C712">
        <f>IF(H712&gt;3.4,0,H712)+IF(O712&gt;3.4,0,O712)</f>
        <v>4</v>
      </c>
      <c r="D712" t="s">
        <v>16</v>
      </c>
      <c r="E712" t="s">
        <v>3</v>
      </c>
      <c r="F712" s="9"/>
      <c r="G712" s="14" t="s">
        <v>4</v>
      </c>
      <c r="H712" s="11">
        <v>1</v>
      </c>
      <c r="I712" s="11"/>
      <c r="J712" s="11"/>
      <c r="K712" s="11"/>
      <c r="L712" s="9"/>
      <c r="M712" s="9"/>
      <c r="N712" s="14" t="s">
        <v>13</v>
      </c>
      <c r="O712" s="11">
        <v>3</v>
      </c>
      <c r="P712" s="11"/>
      <c r="Q712" s="11"/>
      <c r="R712" s="11"/>
      <c r="S712" s="9"/>
      <c r="T712" s="9"/>
      <c r="U712" s="9"/>
      <c r="V712" s="28" t="s">
        <v>28</v>
      </c>
      <c r="W712" s="9"/>
      <c r="X712" s="27" t="s">
        <v>25</v>
      </c>
      <c r="Y712" s="9"/>
      <c r="Z712" s="27" t="s">
        <v>26</v>
      </c>
      <c r="AA712" s="9"/>
    </row>
    <row r="713" spans="1:32" ht="31.5" thickTop="1" thickBot="1" x14ac:dyDescent="0.3">
      <c r="A713" s="9"/>
      <c r="B713" s="9"/>
      <c r="C713" s="9"/>
      <c r="D713" s="9"/>
      <c r="E713" s="11"/>
      <c r="F713" s="11"/>
      <c r="G713" s="14" t="s">
        <v>33</v>
      </c>
      <c r="H713" s="20">
        <f>H671+IF(L674&lt;3.5,2.5,5)</f>
        <v>85</v>
      </c>
      <c r="I713" s="11" t="s">
        <v>31</v>
      </c>
      <c r="J713" s="11" t="s">
        <v>30</v>
      </c>
      <c r="K713" s="11" t="s">
        <v>34</v>
      </c>
      <c r="L713" s="10" t="s">
        <v>32</v>
      </c>
      <c r="M713" s="10"/>
      <c r="N713" s="14"/>
      <c r="O713" s="20">
        <f>O692</f>
        <v>205</v>
      </c>
      <c r="P713" s="11" t="s">
        <v>31</v>
      </c>
      <c r="Q713" s="11" t="s">
        <v>30</v>
      </c>
      <c r="R713" s="11" t="s">
        <v>34</v>
      </c>
      <c r="S713" s="10" t="s">
        <v>32</v>
      </c>
      <c r="T713" s="10"/>
      <c r="U713" s="26" t="s">
        <v>34</v>
      </c>
      <c r="V713" s="26" t="s">
        <v>48</v>
      </c>
      <c r="W713" s="26" t="s">
        <v>34</v>
      </c>
      <c r="X713" s="26" t="s">
        <v>48</v>
      </c>
      <c r="Y713" s="26" t="s">
        <v>34</v>
      </c>
      <c r="Z713" s="26" t="s">
        <v>48</v>
      </c>
      <c r="AA713" s="9"/>
    </row>
    <row r="714" spans="1:32" ht="16.5" thickTop="1" thickBot="1" x14ac:dyDescent="0.3">
      <c r="A714" s="9"/>
      <c r="B714" s="9"/>
      <c r="C714" s="9"/>
      <c r="D714" s="9"/>
      <c r="E714" s="11"/>
      <c r="F714" s="11"/>
      <c r="G714" s="14"/>
      <c r="H714" s="11"/>
      <c r="I714" s="15">
        <v>5</v>
      </c>
      <c r="J714" s="11">
        <v>65</v>
      </c>
      <c r="K714" s="12">
        <f>CEILING(H713*J714/100*0.9,2.5)</f>
        <v>50</v>
      </c>
      <c r="M714" s="9"/>
      <c r="N714" s="14"/>
      <c r="O714" s="11"/>
      <c r="P714" s="15">
        <v>5</v>
      </c>
      <c r="Q714" s="11">
        <v>75</v>
      </c>
      <c r="R714" s="12">
        <f>CEILING(O713*0.9*Q714/100,5)</f>
        <v>140</v>
      </c>
      <c r="T714" s="9"/>
      <c r="U714" s="8">
        <f>IF(V696&gt;11.5,U696+2.5,U696)</f>
        <v>17.5</v>
      </c>
      <c r="V714" s="4"/>
      <c r="W714" s="8">
        <f>IF(X696&gt;11.5,W696+2.5,W696)</f>
        <v>35</v>
      </c>
      <c r="X714" s="24"/>
      <c r="Y714" s="8">
        <f>IF(Z696&gt;11.5,Y696+2,Y696)</f>
        <v>8</v>
      </c>
      <c r="Z714" s="24"/>
      <c r="AA714" s="9"/>
    </row>
    <row r="715" spans="1:32" ht="16.5" thickTop="1" thickBot="1" x14ac:dyDescent="0.3">
      <c r="A715" s="9"/>
      <c r="B715" s="9"/>
      <c r="C715" s="9"/>
      <c r="D715" s="9"/>
      <c r="E715" s="11"/>
      <c r="F715" s="11"/>
      <c r="G715" s="14"/>
      <c r="H715" s="11"/>
      <c r="I715" s="15">
        <v>5</v>
      </c>
      <c r="J715" s="11">
        <v>65</v>
      </c>
      <c r="K715" s="12">
        <f>CEILING(H713*J715/100*0.9,2.5)</f>
        <v>50</v>
      </c>
      <c r="M715" s="9"/>
      <c r="N715" s="14"/>
      <c r="O715" s="11"/>
      <c r="P715" s="15">
        <v>3</v>
      </c>
      <c r="Q715" s="11">
        <v>85</v>
      </c>
      <c r="R715" s="12">
        <f>CEILING(O713*0.9*Q715/100,5)</f>
        <v>160</v>
      </c>
      <c r="T715" s="9"/>
      <c r="U715" s="8">
        <f>U714</f>
        <v>17.5</v>
      </c>
      <c r="V715" s="3"/>
      <c r="W715" s="8">
        <f>W714</f>
        <v>35</v>
      </c>
      <c r="X715" s="24"/>
      <c r="Y715" s="8">
        <f>Y714</f>
        <v>8</v>
      </c>
      <c r="Z715" s="24"/>
      <c r="AA715" s="9"/>
    </row>
    <row r="716" spans="1:32" ht="16.5" thickTop="1" thickBot="1" x14ac:dyDescent="0.3">
      <c r="A716" s="9"/>
      <c r="B716" s="9"/>
      <c r="C716" s="9"/>
      <c r="D716" s="9"/>
      <c r="E716" s="11"/>
      <c r="F716" s="11"/>
      <c r="G716" s="14"/>
      <c r="H716" s="11"/>
      <c r="I716" s="15">
        <v>5</v>
      </c>
      <c r="J716" s="11">
        <v>75</v>
      </c>
      <c r="K716" s="12">
        <f>CEILING(H713*J716/100*0.9,2.5)</f>
        <v>57.5</v>
      </c>
      <c r="M716" s="9"/>
      <c r="N716" s="14"/>
      <c r="O716" s="11" t="s">
        <v>35</v>
      </c>
      <c r="P716" s="15">
        <v>1</v>
      </c>
      <c r="Q716" s="11">
        <v>95</v>
      </c>
      <c r="R716" s="12">
        <f>CEILING(O713*0.9*Q716/100,5)</f>
        <v>180</v>
      </c>
      <c r="T716" s="9"/>
      <c r="U716" s="8">
        <f>U715</f>
        <v>17.5</v>
      </c>
      <c r="W716" s="8">
        <f>W715</f>
        <v>35</v>
      </c>
      <c r="X716" s="24"/>
      <c r="Y716" s="8">
        <f>Y715</f>
        <v>8</v>
      </c>
      <c r="Z716" s="24"/>
      <c r="AA716" s="9"/>
    </row>
    <row r="717" spans="1:32" ht="16.5" thickTop="1" thickBot="1" x14ac:dyDescent="0.3">
      <c r="A717" s="9"/>
      <c r="B717" s="9"/>
      <c r="C717" s="9"/>
      <c r="D717" s="9"/>
      <c r="E717" s="11"/>
      <c r="F717" s="11"/>
      <c r="G717" s="14"/>
      <c r="H717" s="11"/>
      <c r="I717" s="15">
        <v>5</v>
      </c>
      <c r="J717" s="11">
        <v>75</v>
      </c>
      <c r="K717" s="12">
        <f>CEILING(H713*J717/100*0.9,2.5)</f>
        <v>57.5</v>
      </c>
      <c r="M717" s="9"/>
      <c r="N717" s="14"/>
      <c r="O717" s="11"/>
      <c r="P717" s="11"/>
      <c r="Q717" s="11"/>
      <c r="R717" s="11"/>
      <c r="S717" s="9"/>
      <c r="T717" s="9"/>
      <c r="U717" s="8">
        <f>U716</f>
        <v>17.5</v>
      </c>
      <c r="W717" s="8">
        <f>W716</f>
        <v>35</v>
      </c>
      <c r="X717" s="25"/>
      <c r="Y717" s="8">
        <f>Y716</f>
        <v>8</v>
      </c>
      <c r="Z717" s="25"/>
      <c r="AA717" s="9"/>
    </row>
    <row r="718" spans="1:32" ht="16.5" thickTop="1" thickBot="1" x14ac:dyDescent="0.3">
      <c r="A718" s="9"/>
      <c r="B718" s="9"/>
      <c r="C718" s="9"/>
      <c r="D718" s="9"/>
      <c r="E718" s="11"/>
      <c r="F718" s="11"/>
      <c r="G718" s="14"/>
      <c r="H718" s="11"/>
      <c r="I718" s="15">
        <v>5</v>
      </c>
      <c r="J718" s="11">
        <v>85</v>
      </c>
      <c r="K718" s="12">
        <f>CEILING(H713*J718/100*0.9,2.5)</f>
        <v>67.5</v>
      </c>
      <c r="M718" s="9"/>
      <c r="N718" s="14"/>
      <c r="O718" s="11"/>
      <c r="P718" s="11"/>
      <c r="Q718" s="11"/>
      <c r="R718" s="11"/>
      <c r="S718" s="9"/>
      <c r="T718" s="9"/>
      <c r="U718" s="9"/>
      <c r="V718" s="9"/>
      <c r="W718" s="9"/>
      <c r="X718" s="9"/>
      <c r="Y718" s="9"/>
      <c r="Z718" s="9"/>
      <c r="AA718" s="9"/>
      <c r="AD718">
        <f>K718*L718*0.0333+K718</f>
        <v>67.5</v>
      </c>
      <c r="AF718">
        <f>R716*S716*0.0333+R716</f>
        <v>180</v>
      </c>
    </row>
    <row r="719" spans="1:32" ht="16.5" thickTop="1" thickBot="1" x14ac:dyDescent="0.3">
      <c r="A719" s="9"/>
      <c r="B719" s="9"/>
      <c r="C719">
        <f>IF(H719&gt;3.4,0,H719)+IF(O719&gt;3.4,0,O719)</f>
        <v>2</v>
      </c>
      <c r="D719" t="s">
        <v>17</v>
      </c>
      <c r="E719" t="s">
        <v>2</v>
      </c>
      <c r="F719" s="9"/>
      <c r="G719" s="14" t="s">
        <v>14</v>
      </c>
      <c r="H719" s="11">
        <v>2</v>
      </c>
      <c r="I719" s="11"/>
      <c r="J719" s="11"/>
      <c r="K719" s="11"/>
      <c r="L719" s="9"/>
      <c r="M719" s="9"/>
      <c r="N719" s="14" t="s">
        <v>12</v>
      </c>
      <c r="O719" s="11">
        <v>4</v>
      </c>
      <c r="P719" s="11"/>
      <c r="Q719" s="11"/>
      <c r="R719" s="11"/>
      <c r="S719" s="9"/>
      <c r="T719" s="9"/>
      <c r="U719" s="9"/>
      <c r="V719" s="27" t="s">
        <v>47</v>
      </c>
      <c r="W719" s="9"/>
      <c r="X719" s="17" t="s">
        <v>27</v>
      </c>
      <c r="Y719" s="9"/>
      <c r="Z719" s="9"/>
      <c r="AA719" s="9"/>
    </row>
    <row r="720" spans="1:32" ht="31.5" thickTop="1" thickBot="1" x14ac:dyDescent="0.3">
      <c r="A720" s="9"/>
      <c r="B720" s="9"/>
      <c r="C720" s="9"/>
      <c r="D720" s="9"/>
      <c r="E720" s="11"/>
      <c r="F720" s="11"/>
      <c r="G720" s="14" t="s">
        <v>33</v>
      </c>
      <c r="H720" s="19">
        <f>H706</f>
        <v>140</v>
      </c>
      <c r="I720" s="11" t="s">
        <v>31</v>
      </c>
      <c r="J720" s="11" t="s">
        <v>30</v>
      </c>
      <c r="K720" s="11" t="s">
        <v>34</v>
      </c>
      <c r="L720" s="10" t="s">
        <v>32</v>
      </c>
      <c r="M720" s="10"/>
      <c r="N720" s="14" t="s">
        <v>33</v>
      </c>
      <c r="O720" s="20">
        <f>O706</f>
        <v>165</v>
      </c>
      <c r="P720" s="11" t="s">
        <v>31</v>
      </c>
      <c r="Q720" s="11" t="s">
        <v>30</v>
      </c>
      <c r="R720" s="11" t="s">
        <v>34</v>
      </c>
      <c r="S720" s="10" t="s">
        <v>32</v>
      </c>
      <c r="T720" s="10"/>
      <c r="U720" s="26" t="s">
        <v>34</v>
      </c>
      <c r="V720" s="26" t="s">
        <v>48</v>
      </c>
      <c r="W720" s="26" t="s">
        <v>34</v>
      </c>
      <c r="X720" s="26" t="s">
        <v>48</v>
      </c>
      <c r="Y720" s="9"/>
      <c r="Z720" s="9"/>
      <c r="AA720" s="9"/>
    </row>
    <row r="721" spans="1:31" ht="16.5" thickTop="1" thickBot="1" x14ac:dyDescent="0.3">
      <c r="A721" s="9"/>
      <c r="B721" s="9"/>
      <c r="C721" s="9"/>
      <c r="D721" s="9"/>
      <c r="E721" s="11"/>
      <c r="F721" s="11"/>
      <c r="G721" s="14"/>
      <c r="H721" s="11"/>
      <c r="I721" s="15">
        <v>3</v>
      </c>
      <c r="J721" s="11">
        <v>70</v>
      </c>
      <c r="K721" s="12">
        <f>CEILING(H720*J721/100*0.9,2.5)</f>
        <v>90</v>
      </c>
      <c r="M721" s="9"/>
      <c r="N721" s="14"/>
      <c r="O721" s="11"/>
      <c r="P721" s="15">
        <v>5</v>
      </c>
      <c r="Q721" s="11">
        <v>40</v>
      </c>
      <c r="R721" s="12">
        <f>CEILING(O720*Q721/100*0.9,5)</f>
        <v>60</v>
      </c>
      <c r="T721" s="9"/>
      <c r="U721" s="8">
        <f>IF(V703&gt;11.5,U703+2.5,U703)</f>
        <v>60</v>
      </c>
      <c r="W721" s="8">
        <f>IF(X703&gt;11.5,W703+2.5,W703)</f>
        <v>42.5</v>
      </c>
      <c r="X721" s="24"/>
      <c r="Y721" s="9"/>
      <c r="Z721" s="9"/>
      <c r="AA721" s="9"/>
    </row>
    <row r="722" spans="1:31" ht="16.5" thickTop="1" thickBot="1" x14ac:dyDescent="0.3">
      <c r="A722" s="9"/>
      <c r="B722" s="9"/>
      <c r="C722" s="9"/>
      <c r="D722" s="9"/>
      <c r="E722" s="11"/>
      <c r="F722" s="11"/>
      <c r="G722" s="14"/>
      <c r="H722" s="11"/>
      <c r="I722" s="15">
        <v>3</v>
      </c>
      <c r="J722" s="11">
        <v>70</v>
      </c>
      <c r="K722" s="12">
        <f>CEILING(H720*J722/100*0.9,2.5)</f>
        <v>90</v>
      </c>
      <c r="M722" s="9"/>
      <c r="N722" s="14"/>
      <c r="O722" s="11"/>
      <c r="P722" s="15">
        <v>5</v>
      </c>
      <c r="Q722" s="11">
        <v>40</v>
      </c>
      <c r="R722" s="12">
        <f>CEILING(O720*Q722/100*0.9,5)</f>
        <v>60</v>
      </c>
      <c r="T722" s="9"/>
      <c r="U722" s="8">
        <f>U721</f>
        <v>60</v>
      </c>
      <c r="W722" s="8">
        <f>W721</f>
        <v>42.5</v>
      </c>
      <c r="X722" s="24"/>
      <c r="Y722" s="9"/>
      <c r="Z722" s="9"/>
      <c r="AA722" s="9"/>
    </row>
    <row r="723" spans="1:31" ht="16.5" thickTop="1" thickBot="1" x14ac:dyDescent="0.3">
      <c r="A723" s="9"/>
      <c r="B723" s="9"/>
      <c r="C723" s="9"/>
      <c r="D723" s="9"/>
      <c r="E723" s="11"/>
      <c r="F723" s="11"/>
      <c r="G723" s="14"/>
      <c r="H723" s="11"/>
      <c r="I723" s="15">
        <v>3</v>
      </c>
      <c r="J723" s="11">
        <v>80</v>
      </c>
      <c r="K723" s="12">
        <f>CEILING(H720*J723/100*0.9,2.5)</f>
        <v>102.5</v>
      </c>
      <c r="M723" s="9"/>
      <c r="N723" s="14"/>
      <c r="O723" s="11"/>
      <c r="P723" s="15">
        <v>5</v>
      </c>
      <c r="Q723" s="11">
        <v>50</v>
      </c>
      <c r="R723" s="12">
        <f>CEILING(O720*Q723/100*0.9,5)</f>
        <v>75</v>
      </c>
      <c r="T723" s="9"/>
      <c r="U723" s="8">
        <f>U722</f>
        <v>60</v>
      </c>
      <c r="W723" s="8">
        <f>W722</f>
        <v>42.5</v>
      </c>
      <c r="X723" s="24"/>
      <c r="Y723" s="9"/>
      <c r="Z723" s="9"/>
      <c r="AA723" s="9"/>
    </row>
    <row r="724" spans="1:31" ht="16.5" thickTop="1" thickBot="1" x14ac:dyDescent="0.3">
      <c r="A724" s="9"/>
      <c r="B724" s="9"/>
      <c r="C724" s="9"/>
      <c r="D724" s="9"/>
      <c r="E724" s="11"/>
      <c r="F724" s="11"/>
      <c r="G724" s="14"/>
      <c r="H724" s="11"/>
      <c r="I724" s="15">
        <v>3</v>
      </c>
      <c r="J724" s="11">
        <v>80</v>
      </c>
      <c r="K724" s="12">
        <f>CEILING(H720*J724/100*0.9,2.5)</f>
        <v>102.5</v>
      </c>
      <c r="M724" s="9"/>
      <c r="N724" s="14"/>
      <c r="O724" s="11"/>
      <c r="P724" s="15">
        <v>5</v>
      </c>
      <c r="Q724" s="11">
        <v>50</v>
      </c>
      <c r="R724" s="12">
        <f>CEILING(O720*Q724/100*0.9,5)</f>
        <v>75</v>
      </c>
      <c r="T724" s="9"/>
      <c r="U724" s="8">
        <f>U723</f>
        <v>60</v>
      </c>
      <c r="W724" s="8">
        <f>W723</f>
        <v>42.5</v>
      </c>
      <c r="X724" s="25"/>
      <c r="Y724" s="9"/>
      <c r="Z724" s="9"/>
      <c r="AA724" s="9"/>
    </row>
    <row r="725" spans="1:31" ht="16.5" thickTop="1" thickBot="1" x14ac:dyDescent="0.3">
      <c r="A725" s="9"/>
      <c r="B725" s="9"/>
      <c r="C725" s="9"/>
      <c r="D725" s="9"/>
      <c r="E725" s="11"/>
      <c r="F725" s="11"/>
      <c r="G725" s="14"/>
      <c r="H725" s="11"/>
      <c r="I725" s="15">
        <v>3</v>
      </c>
      <c r="J725" s="11">
        <v>90</v>
      </c>
      <c r="K725" s="12">
        <f>CEILING(H720*J725/100*0.9,2.5)</f>
        <v>115</v>
      </c>
      <c r="M725" s="9"/>
      <c r="N725" s="14"/>
      <c r="O725" s="11"/>
      <c r="P725" s="15">
        <v>5</v>
      </c>
      <c r="Q725" s="11">
        <v>60</v>
      </c>
      <c r="R725" s="12">
        <f>CEILING(O720*Q725/100*0.9,5)</f>
        <v>90</v>
      </c>
      <c r="T725" s="9"/>
      <c r="U725" s="9"/>
      <c r="V725" s="9"/>
      <c r="W725" s="9"/>
      <c r="X725" s="9"/>
      <c r="Y725" s="9"/>
      <c r="Z725" s="9"/>
      <c r="AA725" s="9"/>
      <c r="AC725">
        <f>K725*L725*0.0333+K725</f>
        <v>115</v>
      </c>
      <c r="AE725">
        <f>R725*S725*0.0333+R725</f>
        <v>90</v>
      </c>
    </row>
    <row r="726" spans="1:31" ht="16.5" thickTop="1" thickBot="1" x14ac:dyDescent="0.3">
      <c r="A726" s="9"/>
      <c r="B726" s="1" t="s">
        <v>65</v>
      </c>
      <c r="C726">
        <f>IF(H726&gt;3.4,0,H726)+IF(O726&gt;3.4,0,O726)</f>
        <v>4</v>
      </c>
      <c r="D726" t="s">
        <v>15</v>
      </c>
      <c r="E726" t="s">
        <v>2</v>
      </c>
      <c r="F726" s="9"/>
      <c r="G726" s="14" t="s">
        <v>14</v>
      </c>
      <c r="H726" s="11">
        <v>3</v>
      </c>
      <c r="I726" s="11"/>
      <c r="J726" s="11"/>
      <c r="K726" s="11"/>
      <c r="L726" s="9"/>
      <c r="M726" s="9"/>
      <c r="N726" s="14" t="s">
        <v>12</v>
      </c>
      <c r="O726" s="11">
        <v>1</v>
      </c>
      <c r="P726" s="11"/>
      <c r="Q726" s="11"/>
      <c r="R726" s="11"/>
      <c r="S726" s="9"/>
      <c r="T726" s="9"/>
      <c r="U726" s="30"/>
      <c r="V726" s="29" t="s">
        <v>49</v>
      </c>
      <c r="W726" s="9"/>
      <c r="X726" s="31" t="s">
        <v>27</v>
      </c>
      <c r="Y726" s="9"/>
      <c r="Z726" s="9"/>
      <c r="AA726" s="9"/>
    </row>
    <row r="727" spans="1:31" ht="31.5" thickTop="1" thickBot="1" x14ac:dyDescent="0.3">
      <c r="A727" s="9"/>
      <c r="B727" s="9"/>
      <c r="C727" s="9"/>
      <c r="D727" s="9"/>
      <c r="E727" s="11"/>
      <c r="F727" s="11"/>
      <c r="G727" s="14"/>
      <c r="H727" s="20">
        <f>H720</f>
        <v>140</v>
      </c>
      <c r="I727" s="11" t="s">
        <v>31</v>
      </c>
      <c r="J727" s="11" t="s">
        <v>30</v>
      </c>
      <c r="K727" s="11" t="s">
        <v>34</v>
      </c>
      <c r="L727" s="10" t="s">
        <v>32</v>
      </c>
      <c r="M727" s="10"/>
      <c r="N727" s="14" t="s">
        <v>33</v>
      </c>
      <c r="O727" s="20">
        <f>O706+IF(S709&lt;3.5,2.5,5)</f>
        <v>167.5</v>
      </c>
      <c r="P727" s="11" t="s">
        <v>31</v>
      </c>
      <c r="Q727" s="11" t="s">
        <v>30</v>
      </c>
      <c r="R727" s="11" t="s">
        <v>34</v>
      </c>
      <c r="S727" s="10" t="s">
        <v>32</v>
      </c>
      <c r="T727" s="10"/>
      <c r="U727" s="26" t="s">
        <v>34</v>
      </c>
      <c r="V727" s="26" t="s">
        <v>48</v>
      </c>
      <c r="W727" s="26" t="s">
        <v>34</v>
      </c>
      <c r="X727" s="26" t="s">
        <v>48</v>
      </c>
      <c r="Y727" s="9"/>
      <c r="Z727" s="9"/>
      <c r="AA727" s="9"/>
    </row>
    <row r="728" spans="1:31" ht="16.5" thickTop="1" thickBot="1" x14ac:dyDescent="0.3">
      <c r="A728" s="9"/>
      <c r="B728" s="9"/>
      <c r="C728" s="9"/>
      <c r="D728" s="9"/>
      <c r="E728" s="11"/>
      <c r="F728" s="11"/>
      <c r="G728" s="14"/>
      <c r="H728" s="11"/>
      <c r="I728" s="15">
        <v>5</v>
      </c>
      <c r="J728" s="11">
        <v>75</v>
      </c>
      <c r="K728" s="12">
        <f>CEILING(H727*0.9*J728/100,2.5)</f>
        <v>95</v>
      </c>
      <c r="M728" s="9"/>
      <c r="N728" s="14"/>
      <c r="O728" s="11"/>
      <c r="P728" s="15">
        <v>5</v>
      </c>
      <c r="Q728" s="11">
        <v>65</v>
      </c>
      <c r="R728" s="12">
        <f>CEILING(O727*Q728/100*0.9,5)</f>
        <v>100</v>
      </c>
      <c r="T728" s="9"/>
      <c r="U728" s="8">
        <f>IF(V710&gt;11.5,U710+2.5,U710)</f>
        <v>70</v>
      </c>
      <c r="V728" s="4"/>
      <c r="W728" s="8">
        <f>IF(X724&gt;11.5,W724+2.5,W724)</f>
        <v>42.5</v>
      </c>
      <c r="X728" s="24"/>
      <c r="Y728" s="9"/>
      <c r="Z728" s="9"/>
      <c r="AA728" s="9"/>
    </row>
    <row r="729" spans="1:31" ht="16.5" thickTop="1" thickBot="1" x14ac:dyDescent="0.3">
      <c r="A729" s="9"/>
      <c r="B729" s="9"/>
      <c r="C729" s="9"/>
      <c r="D729" s="9"/>
      <c r="E729" s="11"/>
      <c r="F729" s="11"/>
      <c r="G729" s="14"/>
      <c r="H729" s="11"/>
      <c r="I729" s="15">
        <v>3</v>
      </c>
      <c r="J729" s="11">
        <v>85</v>
      </c>
      <c r="K729" s="12">
        <f>CEILING(H727*0.9*J729/100,2.5)</f>
        <v>107.5</v>
      </c>
      <c r="M729" s="9"/>
      <c r="N729" s="14"/>
      <c r="O729" s="11"/>
      <c r="P729" s="15">
        <v>5</v>
      </c>
      <c r="Q729" s="11">
        <v>65</v>
      </c>
      <c r="R729" s="12">
        <f>CEILING(O727*Q729/100*0.9,5)</f>
        <v>100</v>
      </c>
      <c r="T729" s="9"/>
      <c r="U729" s="8">
        <f>U728</f>
        <v>70</v>
      </c>
      <c r="V729" s="4"/>
      <c r="W729" s="8">
        <f>W728</f>
        <v>42.5</v>
      </c>
      <c r="X729" s="24"/>
      <c r="Y729" s="9"/>
      <c r="Z729" s="9"/>
      <c r="AA729" s="9"/>
    </row>
    <row r="730" spans="1:31" ht="16.5" thickTop="1" thickBot="1" x14ac:dyDescent="0.3">
      <c r="A730" s="9"/>
      <c r="B730" s="9"/>
      <c r="C730" s="9"/>
      <c r="D730" s="9"/>
      <c r="E730" s="11"/>
      <c r="F730" s="11"/>
      <c r="G730" s="14"/>
      <c r="H730" s="11" t="s">
        <v>35</v>
      </c>
      <c r="I730" s="15">
        <v>1</v>
      </c>
      <c r="J730" s="11">
        <v>95</v>
      </c>
      <c r="K730" s="12">
        <f>CEILING(H727*0.9*J730/100,2.5)</f>
        <v>120</v>
      </c>
      <c r="M730" s="9"/>
      <c r="N730" s="14"/>
      <c r="O730" s="11"/>
      <c r="P730" s="15">
        <v>5</v>
      </c>
      <c r="Q730" s="11">
        <v>75</v>
      </c>
      <c r="R730" s="12">
        <f>CEILING(O727*Q730/100*0.9,5)</f>
        <v>115</v>
      </c>
      <c r="T730" s="9"/>
      <c r="U730" s="8">
        <f>U729</f>
        <v>70</v>
      </c>
      <c r="V730" s="4"/>
      <c r="W730" s="8">
        <f>W729</f>
        <v>42.5</v>
      </c>
      <c r="X730" s="24"/>
      <c r="Y730" s="9"/>
      <c r="Z730" s="9"/>
      <c r="AA730" s="9"/>
      <c r="AC730">
        <f>K728*L728*0.0333+K728</f>
        <v>95</v>
      </c>
      <c r="AE730">
        <f>R730*S730*0.0333+R730</f>
        <v>115</v>
      </c>
    </row>
    <row r="731" spans="1:31" ht="16.5" thickTop="1" thickBot="1" x14ac:dyDescent="0.3">
      <c r="A731" s="9"/>
      <c r="B731" s="9"/>
      <c r="C731" s="9"/>
      <c r="D731" s="9"/>
      <c r="E731" s="11"/>
      <c r="F731" s="11"/>
      <c r="G731" s="14"/>
      <c r="H731" s="11"/>
      <c r="I731" s="11"/>
      <c r="J731" s="11"/>
      <c r="K731" s="11"/>
      <c r="L731" s="9"/>
      <c r="M731" s="9"/>
      <c r="N731" s="14"/>
      <c r="O731" s="11"/>
      <c r="P731" s="15">
        <v>5</v>
      </c>
      <c r="Q731" s="11">
        <v>75</v>
      </c>
      <c r="R731" s="12">
        <f>CEILING(O727*Q731/100*0.9,5)</f>
        <v>115</v>
      </c>
      <c r="T731" s="9"/>
      <c r="U731" s="8">
        <f>U730</f>
        <v>70</v>
      </c>
      <c r="V731" s="4"/>
      <c r="W731" s="8">
        <f>W730</f>
        <v>42.5</v>
      </c>
      <c r="X731" s="25"/>
      <c r="Y731" s="9"/>
      <c r="Z731" s="9"/>
      <c r="AA731" s="9"/>
    </row>
    <row r="732" spans="1:31" ht="16.5" thickTop="1" thickBot="1" x14ac:dyDescent="0.3">
      <c r="A732" s="9"/>
      <c r="B732" s="9"/>
      <c r="C732" s="9"/>
      <c r="D732" s="9"/>
      <c r="E732" s="11"/>
      <c r="F732" s="11"/>
      <c r="G732" s="14"/>
      <c r="H732" s="11"/>
      <c r="I732" s="11"/>
      <c r="J732" s="11"/>
      <c r="K732" s="11"/>
      <c r="L732" s="9"/>
      <c r="M732" s="9"/>
      <c r="N732" s="14"/>
      <c r="O732" s="11"/>
      <c r="P732" s="16">
        <v>5</v>
      </c>
      <c r="Q732" s="11">
        <v>85</v>
      </c>
      <c r="R732" s="12">
        <f>CEILING(O727*Q732/100*0.9,5)</f>
        <v>130</v>
      </c>
      <c r="T732" s="9"/>
      <c r="U732" s="9"/>
      <c r="V732" s="9"/>
      <c r="W732" s="9"/>
      <c r="X732" s="9"/>
      <c r="Y732" s="9"/>
      <c r="Z732" s="9"/>
      <c r="AA732" s="9"/>
    </row>
    <row r="733" spans="1:31" ht="16.5" thickTop="1" thickBot="1" x14ac:dyDescent="0.3">
      <c r="A733" s="9"/>
      <c r="B733" s="9"/>
      <c r="C733">
        <f>IF(H733&gt;3.4,0,H733)+IF(O733&gt;3.4,0,O733)</f>
        <v>2</v>
      </c>
      <c r="D733" t="s">
        <v>16</v>
      </c>
      <c r="E733" t="s">
        <v>3</v>
      </c>
      <c r="F733" s="9"/>
      <c r="G733" s="14" t="s">
        <v>4</v>
      </c>
      <c r="H733" s="11">
        <v>2</v>
      </c>
      <c r="I733" s="11"/>
      <c r="J733" s="11"/>
      <c r="K733" s="11"/>
      <c r="L733" s="9"/>
      <c r="M733" s="9"/>
      <c r="N733" s="14" t="s">
        <v>13</v>
      </c>
      <c r="O733" s="11">
        <v>4</v>
      </c>
      <c r="P733" s="11"/>
      <c r="Q733" s="11"/>
      <c r="R733" s="11"/>
      <c r="S733" s="9"/>
      <c r="T733" s="9"/>
      <c r="U733" s="9"/>
      <c r="V733" s="28" t="s">
        <v>28</v>
      </c>
      <c r="W733" s="9"/>
      <c r="X733" s="27" t="s">
        <v>25</v>
      </c>
      <c r="Y733" s="9"/>
      <c r="Z733" s="27" t="s">
        <v>26</v>
      </c>
      <c r="AA733" s="9"/>
    </row>
    <row r="734" spans="1:31" ht="31.5" thickTop="1" thickBot="1" x14ac:dyDescent="0.3">
      <c r="A734" s="9"/>
      <c r="B734" s="9"/>
      <c r="C734" s="9"/>
      <c r="D734" s="9"/>
      <c r="E734" s="11"/>
      <c r="F734" s="11"/>
      <c r="G734" s="14" t="s">
        <v>33</v>
      </c>
      <c r="H734" s="20">
        <f>H713</f>
        <v>85</v>
      </c>
      <c r="I734" s="11" t="s">
        <v>31</v>
      </c>
      <c r="J734" s="11" t="s">
        <v>30</v>
      </c>
      <c r="K734" s="11" t="s">
        <v>34</v>
      </c>
      <c r="L734" s="10" t="s">
        <v>32</v>
      </c>
      <c r="M734" s="10"/>
      <c r="N734" s="14" t="s">
        <v>33</v>
      </c>
      <c r="O734" s="20">
        <f>O713</f>
        <v>205</v>
      </c>
      <c r="P734" s="11" t="s">
        <v>31</v>
      </c>
      <c r="Q734" s="11" t="s">
        <v>30</v>
      </c>
      <c r="R734" s="11" t="s">
        <v>34</v>
      </c>
      <c r="S734" s="10" t="s">
        <v>32</v>
      </c>
      <c r="T734" s="10"/>
      <c r="U734" s="26" t="s">
        <v>34</v>
      </c>
      <c r="V734" s="26" t="s">
        <v>48</v>
      </c>
      <c r="W734" s="26" t="s">
        <v>34</v>
      </c>
      <c r="X734" s="26" t="s">
        <v>48</v>
      </c>
      <c r="Y734" s="26" t="s">
        <v>34</v>
      </c>
      <c r="Z734" s="26" t="s">
        <v>48</v>
      </c>
      <c r="AA734" s="9"/>
    </row>
    <row r="735" spans="1:31" ht="16.5" thickTop="1" thickBot="1" x14ac:dyDescent="0.3">
      <c r="A735" s="9"/>
      <c r="B735" s="9"/>
      <c r="C735" s="9"/>
      <c r="D735" s="9"/>
      <c r="E735" s="11"/>
      <c r="F735" s="11"/>
      <c r="G735" s="14"/>
      <c r="H735" s="11"/>
      <c r="I735" s="15">
        <v>3</v>
      </c>
      <c r="J735" s="11">
        <v>70</v>
      </c>
      <c r="K735" s="12">
        <f>CEILING(H734*J735/100*0.9,2.5)</f>
        <v>55</v>
      </c>
      <c r="M735" s="9"/>
      <c r="N735" s="14"/>
      <c r="O735" s="11"/>
      <c r="P735" s="15">
        <v>5</v>
      </c>
      <c r="Q735" s="11">
        <v>40</v>
      </c>
      <c r="R735" s="12">
        <f>CEILING(O734*Q735/100*0.9,5)</f>
        <v>75</v>
      </c>
      <c r="T735" s="9"/>
      <c r="U735" s="8">
        <f>IF(V717&gt;11.5,U717+2.5,U717)</f>
        <v>17.5</v>
      </c>
      <c r="V735" s="4"/>
      <c r="W735" s="8">
        <f>IF(X717&gt;11.5,W717+2.5,W717)</f>
        <v>35</v>
      </c>
      <c r="X735" s="24"/>
      <c r="Y735" s="8">
        <f>IF(Z717&gt;11.5,Y717+2,Y717)</f>
        <v>8</v>
      </c>
      <c r="Z735" s="24"/>
      <c r="AA735" s="9"/>
    </row>
    <row r="736" spans="1:31" ht="16.5" thickTop="1" thickBot="1" x14ac:dyDescent="0.3">
      <c r="A736" s="9"/>
      <c r="B736" s="9"/>
      <c r="C736" s="9"/>
      <c r="D736" s="9"/>
      <c r="E736" s="11"/>
      <c r="F736" s="11"/>
      <c r="G736" s="14"/>
      <c r="H736" s="11"/>
      <c r="I736" s="15">
        <v>3</v>
      </c>
      <c r="J736" s="11">
        <v>70</v>
      </c>
      <c r="K736" s="12">
        <f>CEILING(H734*J736/100*0.9,2.5)</f>
        <v>55</v>
      </c>
      <c r="M736" s="9"/>
      <c r="N736" s="14"/>
      <c r="O736" s="11"/>
      <c r="P736" s="15">
        <v>5</v>
      </c>
      <c r="Q736" s="11">
        <v>40</v>
      </c>
      <c r="R736" s="12">
        <f>CEILING(O734*Q736/100*0.9,5)</f>
        <v>75</v>
      </c>
      <c r="T736" s="9"/>
      <c r="U736" s="8">
        <f>U735</f>
        <v>17.5</v>
      </c>
      <c r="V736" s="3"/>
      <c r="W736" s="8">
        <f>W735</f>
        <v>35</v>
      </c>
      <c r="X736" s="24"/>
      <c r="Y736" s="8">
        <f>Y735</f>
        <v>8</v>
      </c>
      <c r="Z736" s="24"/>
      <c r="AA736" s="9"/>
    </row>
    <row r="737" spans="1:32" ht="16.5" thickTop="1" thickBot="1" x14ac:dyDescent="0.3">
      <c r="A737" s="9"/>
      <c r="B737" s="9"/>
      <c r="C737" s="9"/>
      <c r="D737" s="9"/>
      <c r="E737" s="11"/>
      <c r="F737" s="11"/>
      <c r="G737" s="14"/>
      <c r="H737" s="11"/>
      <c r="I737" s="15">
        <v>3</v>
      </c>
      <c r="J737" s="11">
        <v>80</v>
      </c>
      <c r="K737" s="12">
        <f>CEILING(H734*J737/100*0.9,2.5)</f>
        <v>62.5</v>
      </c>
      <c r="M737" s="9"/>
      <c r="N737" s="14"/>
      <c r="O737" s="11"/>
      <c r="P737" s="15">
        <v>5</v>
      </c>
      <c r="Q737" s="11">
        <v>50</v>
      </c>
      <c r="R737" s="12">
        <f>CEILING(O734*Q737/100*0.9,5)</f>
        <v>95</v>
      </c>
      <c r="T737" s="9"/>
      <c r="U737" s="8">
        <f>U736</f>
        <v>17.5</v>
      </c>
      <c r="W737" s="8">
        <f>W736</f>
        <v>35</v>
      </c>
      <c r="X737" s="24"/>
      <c r="Y737" s="8">
        <f>Y736</f>
        <v>8</v>
      </c>
      <c r="Z737" s="24"/>
      <c r="AA737" s="9"/>
    </row>
    <row r="738" spans="1:32" ht="16.5" thickTop="1" thickBot="1" x14ac:dyDescent="0.3">
      <c r="A738" s="9"/>
      <c r="B738" s="9"/>
      <c r="C738" s="9"/>
      <c r="D738" s="9"/>
      <c r="E738" s="11"/>
      <c r="F738" s="11"/>
      <c r="G738" s="14"/>
      <c r="H738" s="11"/>
      <c r="I738" s="15">
        <v>3</v>
      </c>
      <c r="J738" s="11">
        <v>80</v>
      </c>
      <c r="K738" s="12">
        <f>CEILING(H734*J738/100*0.9,2.5)</f>
        <v>62.5</v>
      </c>
      <c r="M738" s="9"/>
      <c r="N738" s="14"/>
      <c r="O738" s="11"/>
      <c r="P738" s="15">
        <v>5</v>
      </c>
      <c r="Q738" s="11">
        <v>50</v>
      </c>
      <c r="R738" s="12">
        <f>CEILING(O734*Q738/100*0.9,5)</f>
        <v>95</v>
      </c>
      <c r="T738" s="9"/>
      <c r="U738" s="8">
        <f>U737</f>
        <v>17.5</v>
      </c>
      <c r="W738" s="8">
        <f>W737</f>
        <v>35</v>
      </c>
      <c r="X738" s="25"/>
      <c r="Y738" s="8">
        <f>Y737</f>
        <v>8</v>
      </c>
      <c r="Z738" s="25"/>
      <c r="AA738" s="9"/>
    </row>
    <row r="739" spans="1:32" ht="16.5" thickTop="1" thickBot="1" x14ac:dyDescent="0.3">
      <c r="A739" s="9"/>
      <c r="B739" s="9"/>
      <c r="C739" s="9"/>
      <c r="D739" s="9"/>
      <c r="E739" s="11"/>
      <c r="F739" s="11"/>
      <c r="G739" s="14"/>
      <c r="H739" s="11"/>
      <c r="I739" s="15">
        <v>3</v>
      </c>
      <c r="J739" s="11">
        <v>90</v>
      </c>
      <c r="K739" s="12">
        <f>CEILING(H734*J739/100*0.9,2.5)</f>
        <v>70</v>
      </c>
      <c r="M739" s="9"/>
      <c r="N739" s="14"/>
      <c r="O739" s="11"/>
      <c r="P739" s="15">
        <v>5</v>
      </c>
      <c r="Q739" s="11">
        <v>60</v>
      </c>
      <c r="R739" s="12">
        <f>CEILING(O734*Q739/100*0.9,5)</f>
        <v>115</v>
      </c>
      <c r="T739" s="9"/>
      <c r="U739" s="9"/>
      <c r="V739" s="9"/>
      <c r="W739" s="9"/>
      <c r="X739" s="9"/>
      <c r="Y739" s="9"/>
      <c r="Z739" s="9"/>
      <c r="AA739" s="9"/>
      <c r="AD739">
        <f>K739*L739*0.0333+K739</f>
        <v>70</v>
      </c>
      <c r="AF739">
        <f>R739*S739*0.0333+R739</f>
        <v>115</v>
      </c>
    </row>
    <row r="740" spans="1:32" ht="16.5" thickTop="1" thickBot="1" x14ac:dyDescent="0.3">
      <c r="A740" s="9"/>
      <c r="B740" s="9"/>
      <c r="C740">
        <f>IF(H740&gt;3.4,0,H740)+IF(O740&gt;3.4,0,O740)</f>
        <v>2</v>
      </c>
      <c r="D740" t="s">
        <v>17</v>
      </c>
      <c r="E740" t="s">
        <v>2</v>
      </c>
      <c r="F740" s="9"/>
      <c r="G740" s="14" t="s">
        <v>14</v>
      </c>
      <c r="H740" s="11">
        <v>4</v>
      </c>
      <c r="I740" s="11"/>
      <c r="J740" s="11"/>
      <c r="K740" s="11"/>
      <c r="L740" s="9"/>
      <c r="M740" s="9"/>
      <c r="N740" s="14" t="s">
        <v>12</v>
      </c>
      <c r="O740" s="11">
        <v>2</v>
      </c>
      <c r="P740" s="11"/>
      <c r="Q740" s="11"/>
      <c r="R740" s="11"/>
      <c r="S740" s="9"/>
      <c r="T740" s="9"/>
      <c r="U740" s="9"/>
      <c r="V740" s="27" t="s">
        <v>47</v>
      </c>
      <c r="W740" s="9"/>
      <c r="X740" s="17" t="s">
        <v>27</v>
      </c>
      <c r="Y740" s="9"/>
      <c r="Z740" s="9"/>
      <c r="AA740" s="9"/>
    </row>
    <row r="741" spans="1:32" ht="31.5" thickTop="1" thickBot="1" x14ac:dyDescent="0.3">
      <c r="A741" s="9"/>
      <c r="B741" s="9"/>
      <c r="C741" s="9"/>
      <c r="D741" s="9"/>
      <c r="E741" s="11"/>
      <c r="F741" s="11"/>
      <c r="G741" s="14" t="s">
        <v>33</v>
      </c>
      <c r="H741" s="20">
        <f>H727</f>
        <v>140</v>
      </c>
      <c r="I741" s="11" t="s">
        <v>31</v>
      </c>
      <c r="J741" s="11" t="s">
        <v>30</v>
      </c>
      <c r="K741" s="11" t="s">
        <v>34</v>
      </c>
      <c r="L741" s="10" t="s">
        <v>32</v>
      </c>
      <c r="M741" s="10"/>
      <c r="N741" s="14" t="s">
        <v>33</v>
      </c>
      <c r="O741" s="20">
        <f>O727</f>
        <v>167.5</v>
      </c>
      <c r="P741" s="11" t="s">
        <v>31</v>
      </c>
      <c r="Q741" s="11" t="s">
        <v>30</v>
      </c>
      <c r="R741" s="11" t="s">
        <v>34</v>
      </c>
      <c r="S741" s="10" t="s">
        <v>32</v>
      </c>
      <c r="T741" s="10"/>
      <c r="U741" s="26" t="s">
        <v>34</v>
      </c>
      <c r="V741" s="26" t="s">
        <v>48</v>
      </c>
      <c r="W741" s="26" t="s">
        <v>34</v>
      </c>
      <c r="X741" s="26" t="s">
        <v>48</v>
      </c>
      <c r="Y741" s="9"/>
      <c r="Z741" s="9"/>
      <c r="AA741" s="9"/>
    </row>
    <row r="742" spans="1:32" ht="16.5" thickTop="1" thickBot="1" x14ac:dyDescent="0.3">
      <c r="A742" s="9"/>
      <c r="B742" s="9"/>
      <c r="C742" s="9"/>
      <c r="D742" s="9"/>
      <c r="E742" s="11"/>
      <c r="F742" s="11"/>
      <c r="G742" s="14"/>
      <c r="H742" s="11"/>
      <c r="I742" s="15">
        <v>5</v>
      </c>
      <c r="J742" s="11">
        <v>40</v>
      </c>
      <c r="K742" s="12">
        <f>CEILING(H741*J742/100*0.9,2.5)</f>
        <v>52.5</v>
      </c>
      <c r="M742" s="9"/>
      <c r="N742" s="14"/>
      <c r="O742" s="11"/>
      <c r="P742" s="15">
        <v>3</v>
      </c>
      <c r="Q742" s="11">
        <v>70</v>
      </c>
      <c r="R742" s="12">
        <f>CEILING(O741*Q742/100*0.9,5)</f>
        <v>110</v>
      </c>
      <c r="T742" s="9"/>
      <c r="U742" s="8">
        <f>IF(V724&gt;11.5,U724+2.5,U724)</f>
        <v>60</v>
      </c>
      <c r="W742" s="8">
        <f>IF(X724&gt;11.5,W724+2.5,W724)</f>
        <v>42.5</v>
      </c>
      <c r="X742" s="24"/>
      <c r="Y742" s="9"/>
      <c r="Z742" s="9"/>
      <c r="AA742" s="9"/>
    </row>
    <row r="743" spans="1:32" ht="16.5" thickTop="1" thickBot="1" x14ac:dyDescent="0.3">
      <c r="A743" s="9"/>
      <c r="B743" s="9"/>
      <c r="C743" s="9"/>
      <c r="D743" s="9"/>
      <c r="E743" s="11"/>
      <c r="F743" s="11"/>
      <c r="G743" s="14"/>
      <c r="H743" s="11"/>
      <c r="I743" s="15">
        <v>5</v>
      </c>
      <c r="J743" s="11">
        <v>40</v>
      </c>
      <c r="K743" s="12">
        <f>CEILING(H741*J743/100*0.9,2.5)</f>
        <v>52.5</v>
      </c>
      <c r="M743" s="9"/>
      <c r="N743" s="14"/>
      <c r="O743" s="11"/>
      <c r="P743" s="15">
        <v>3</v>
      </c>
      <c r="Q743" s="11">
        <v>70</v>
      </c>
      <c r="R743" s="12">
        <f>CEILING(O741*Q743/100*0.9,5)</f>
        <v>110</v>
      </c>
      <c r="T743" s="9"/>
      <c r="U743" s="8">
        <f>U742</f>
        <v>60</v>
      </c>
      <c r="W743" s="8">
        <f>W742</f>
        <v>42.5</v>
      </c>
      <c r="X743" s="24"/>
      <c r="Y743" s="9"/>
      <c r="Z743" s="9"/>
      <c r="AA743" s="9"/>
    </row>
    <row r="744" spans="1:32" ht="16.5" thickTop="1" thickBot="1" x14ac:dyDescent="0.3">
      <c r="A744" s="9"/>
      <c r="B744" s="9"/>
      <c r="C744" s="9"/>
      <c r="D744" s="9"/>
      <c r="E744" s="11"/>
      <c r="F744" s="11"/>
      <c r="G744" s="14"/>
      <c r="H744" s="11"/>
      <c r="I744" s="15">
        <v>5</v>
      </c>
      <c r="J744" s="11">
        <v>50</v>
      </c>
      <c r="K744" s="12">
        <f>CEILING(H741*J744/100*0.9,2.5)</f>
        <v>65</v>
      </c>
      <c r="M744" s="9"/>
      <c r="N744" s="14"/>
      <c r="O744" s="11"/>
      <c r="P744" s="15">
        <v>3</v>
      </c>
      <c r="Q744" s="11">
        <v>80</v>
      </c>
      <c r="R744" s="12">
        <f>CEILING(O741*Q744/100*0.9,5)</f>
        <v>125</v>
      </c>
      <c r="T744" s="9"/>
      <c r="U744" s="8">
        <f>U743</f>
        <v>60</v>
      </c>
      <c r="W744" s="8">
        <f>W743</f>
        <v>42.5</v>
      </c>
      <c r="X744" s="24"/>
      <c r="Y744" s="9"/>
      <c r="Z744" s="9"/>
      <c r="AA744" s="9"/>
    </row>
    <row r="745" spans="1:32" ht="16.5" thickTop="1" thickBot="1" x14ac:dyDescent="0.3">
      <c r="A745" s="9"/>
      <c r="B745" s="9"/>
      <c r="C745" s="9"/>
      <c r="D745" s="9"/>
      <c r="E745" s="11"/>
      <c r="F745" s="11"/>
      <c r="G745" s="14"/>
      <c r="H745" s="11"/>
      <c r="I745" s="15">
        <v>5</v>
      </c>
      <c r="J745" s="11">
        <v>50</v>
      </c>
      <c r="K745" s="12">
        <f>CEILING(H741*J745/100*0.9,2.5)</f>
        <v>65</v>
      </c>
      <c r="M745" s="9"/>
      <c r="N745" s="14"/>
      <c r="O745" s="11"/>
      <c r="P745" s="15">
        <v>3</v>
      </c>
      <c r="Q745" s="11">
        <v>80</v>
      </c>
      <c r="R745" s="12">
        <f>CEILING(O741*Q745/100*0.9,5)</f>
        <v>125</v>
      </c>
      <c r="T745" s="9"/>
      <c r="U745" s="8">
        <f>U744</f>
        <v>60</v>
      </c>
      <c r="W745" s="8">
        <f>W744</f>
        <v>42.5</v>
      </c>
      <c r="X745" s="25"/>
      <c r="Y745" s="9"/>
      <c r="Z745" s="9"/>
      <c r="AA745" s="9"/>
    </row>
    <row r="746" spans="1:32" ht="16.5" thickTop="1" thickBot="1" x14ac:dyDescent="0.3">
      <c r="A746" s="9"/>
      <c r="B746" s="9"/>
      <c r="C746" s="9"/>
      <c r="D746" s="9"/>
      <c r="E746" s="11"/>
      <c r="F746" s="11"/>
      <c r="G746" s="14"/>
      <c r="H746" s="11"/>
      <c r="I746" s="16">
        <v>5</v>
      </c>
      <c r="J746" s="11">
        <v>60</v>
      </c>
      <c r="K746" s="12">
        <f>CEILING(H741*J746/100*0.9,2.5)</f>
        <v>77.5</v>
      </c>
      <c r="M746" s="9"/>
      <c r="N746" s="14"/>
      <c r="O746" s="11"/>
      <c r="P746" s="16">
        <v>3</v>
      </c>
      <c r="Q746" s="11">
        <v>90</v>
      </c>
      <c r="R746" s="12">
        <f>CEILING(O741*Q746/100*0.9,5)</f>
        <v>140</v>
      </c>
      <c r="T746" s="9"/>
      <c r="U746" s="9"/>
      <c r="V746" s="9"/>
      <c r="W746" s="9"/>
      <c r="X746" s="9"/>
      <c r="Y746" s="9"/>
      <c r="Z746" s="9"/>
      <c r="AA746" s="9"/>
      <c r="AC746">
        <f>K746*L746*0.0333+K746</f>
        <v>77.5</v>
      </c>
      <c r="AE746">
        <f>R746*S746*0.0333+R746</f>
        <v>140</v>
      </c>
    </row>
    <row r="747" spans="1:32" ht="16.5" thickTop="1" thickBot="1" x14ac:dyDescent="0.3">
      <c r="A747" s="9"/>
      <c r="B747" s="1" t="s">
        <v>66</v>
      </c>
      <c r="C747">
        <f>IF(H747&gt;3.4,0,H747)+IF(O747&gt;3.4,0,O747)</f>
        <v>4</v>
      </c>
      <c r="D747" t="s">
        <v>15</v>
      </c>
      <c r="E747" t="s">
        <v>2</v>
      </c>
      <c r="F747" s="9"/>
      <c r="G747" s="14" t="s">
        <v>14</v>
      </c>
      <c r="H747" s="11">
        <v>1</v>
      </c>
      <c r="I747" s="11"/>
      <c r="J747" s="11"/>
      <c r="K747" s="11"/>
      <c r="L747" s="9"/>
      <c r="M747" s="9"/>
      <c r="N747" s="14" t="s">
        <v>12</v>
      </c>
      <c r="O747" s="11">
        <v>3</v>
      </c>
      <c r="P747" s="11"/>
      <c r="Q747" s="11"/>
      <c r="R747" s="11"/>
      <c r="S747" s="9"/>
      <c r="T747" s="9"/>
      <c r="U747" s="30"/>
      <c r="V747" s="29" t="s">
        <v>49</v>
      </c>
      <c r="W747" s="9"/>
      <c r="X747" s="31" t="s">
        <v>27</v>
      </c>
      <c r="Y747" s="9"/>
      <c r="Z747" s="9"/>
      <c r="AA747" s="9"/>
    </row>
    <row r="748" spans="1:32" ht="31.5" thickTop="1" thickBot="1" x14ac:dyDescent="0.3">
      <c r="A748" s="9"/>
      <c r="B748" s="9"/>
      <c r="C748" s="9"/>
      <c r="D748" s="9"/>
      <c r="E748" s="11"/>
      <c r="F748" s="11"/>
      <c r="G748" s="14" t="s">
        <v>33</v>
      </c>
      <c r="H748" s="20">
        <f>H727+IF(L730&lt;3.5,2.5,5)</f>
        <v>142.5</v>
      </c>
      <c r="I748" s="11" t="s">
        <v>31</v>
      </c>
      <c r="J748" s="11" t="s">
        <v>30</v>
      </c>
      <c r="K748" s="11" t="s">
        <v>34</v>
      </c>
      <c r="L748" s="10" t="s">
        <v>32</v>
      </c>
      <c r="M748" s="10"/>
      <c r="N748" s="14"/>
      <c r="O748" s="20">
        <f>O741</f>
        <v>167.5</v>
      </c>
      <c r="P748" s="11" t="s">
        <v>31</v>
      </c>
      <c r="Q748" s="11" t="s">
        <v>30</v>
      </c>
      <c r="R748" s="11" t="s">
        <v>34</v>
      </c>
      <c r="S748" s="10" t="s">
        <v>32</v>
      </c>
      <c r="T748" s="10"/>
      <c r="U748" s="26" t="s">
        <v>34</v>
      </c>
      <c r="V748" s="26" t="s">
        <v>48</v>
      </c>
      <c r="W748" s="26" t="s">
        <v>34</v>
      </c>
      <c r="X748" s="26" t="s">
        <v>48</v>
      </c>
      <c r="Y748" s="9"/>
      <c r="Z748" s="9"/>
      <c r="AA748" s="9"/>
    </row>
    <row r="749" spans="1:32" ht="16.5" thickTop="1" thickBot="1" x14ac:dyDescent="0.3">
      <c r="A749" s="9"/>
      <c r="B749" s="9"/>
      <c r="C749" s="9"/>
      <c r="D749" s="9"/>
      <c r="E749" s="11"/>
      <c r="F749" s="11"/>
      <c r="G749" s="14"/>
      <c r="H749" s="11"/>
      <c r="I749" s="15">
        <v>5</v>
      </c>
      <c r="J749" s="11">
        <v>65</v>
      </c>
      <c r="K749" s="12">
        <f>CEILING(H748*J749/100*0.9,2.5)</f>
        <v>85</v>
      </c>
      <c r="M749" s="9"/>
      <c r="N749" s="14"/>
      <c r="O749" s="11"/>
      <c r="P749" s="15">
        <v>5</v>
      </c>
      <c r="Q749" s="11">
        <v>75</v>
      </c>
      <c r="R749" s="12">
        <f>CEILING(O748*0.9*Q749/100,5)</f>
        <v>115</v>
      </c>
      <c r="T749" s="9"/>
      <c r="U749" s="8">
        <f>IF(V731&gt;11.5,U731+2.5,U731)</f>
        <v>70</v>
      </c>
      <c r="V749" s="4"/>
      <c r="W749" s="8">
        <f>IF(X745&gt;11.5,W745+2.5,W745)</f>
        <v>42.5</v>
      </c>
      <c r="X749" s="24"/>
      <c r="Y749" s="9"/>
      <c r="Z749" s="9"/>
      <c r="AA749" s="9"/>
    </row>
    <row r="750" spans="1:32" ht="16.5" thickTop="1" thickBot="1" x14ac:dyDescent="0.3">
      <c r="A750" s="9"/>
      <c r="B750" s="9"/>
      <c r="C750" s="9"/>
      <c r="D750" s="9"/>
      <c r="E750" s="11"/>
      <c r="F750" s="11"/>
      <c r="G750" s="14"/>
      <c r="H750" s="11"/>
      <c r="I750" s="15">
        <v>5</v>
      </c>
      <c r="J750" s="11">
        <v>65</v>
      </c>
      <c r="K750" s="12">
        <f>CEILING(H748*J750/100*0.9,2.5)</f>
        <v>85</v>
      </c>
      <c r="M750" s="9"/>
      <c r="N750" s="14"/>
      <c r="O750" s="11"/>
      <c r="P750" s="15">
        <v>3</v>
      </c>
      <c r="Q750" s="11">
        <v>85</v>
      </c>
      <c r="R750" s="12">
        <f>CEILING(O748*0.9*Q750/100,5)</f>
        <v>130</v>
      </c>
      <c r="T750" s="9"/>
      <c r="U750" s="8">
        <f>U749</f>
        <v>70</v>
      </c>
      <c r="V750" s="4"/>
      <c r="W750" s="8">
        <f>W749</f>
        <v>42.5</v>
      </c>
      <c r="X750" s="24"/>
      <c r="Y750" s="9"/>
      <c r="Z750" s="9"/>
      <c r="AA750" s="9"/>
    </row>
    <row r="751" spans="1:32" ht="16.5" thickTop="1" thickBot="1" x14ac:dyDescent="0.3">
      <c r="A751" s="9"/>
      <c r="B751" s="9"/>
      <c r="C751" s="9"/>
      <c r="D751" s="9"/>
      <c r="E751" s="11"/>
      <c r="F751" s="11"/>
      <c r="G751" s="14"/>
      <c r="H751" s="11"/>
      <c r="I751" s="15">
        <v>5</v>
      </c>
      <c r="J751" s="11">
        <v>75</v>
      </c>
      <c r="K751" s="12">
        <f>CEILING(H748*J751/100*0.9,2.5)</f>
        <v>97.5</v>
      </c>
      <c r="M751" s="9"/>
      <c r="N751" s="14"/>
      <c r="O751" s="11" t="s">
        <v>35</v>
      </c>
      <c r="P751" s="15">
        <v>1</v>
      </c>
      <c r="Q751" s="11">
        <v>95</v>
      </c>
      <c r="R751" s="12">
        <f>CEILING(O748*0.9*Q751/100,5)</f>
        <v>145</v>
      </c>
      <c r="T751" s="9"/>
      <c r="U751" s="8">
        <f>U750</f>
        <v>70</v>
      </c>
      <c r="V751" s="4"/>
      <c r="W751" s="8">
        <f>W750</f>
        <v>42.5</v>
      </c>
      <c r="X751" s="24"/>
      <c r="Y751" s="9"/>
      <c r="Z751" s="9"/>
      <c r="AA751" s="9"/>
    </row>
    <row r="752" spans="1:32" ht="16.5" thickTop="1" thickBot="1" x14ac:dyDescent="0.3">
      <c r="A752" s="9"/>
      <c r="B752" s="9"/>
      <c r="C752" s="9"/>
      <c r="D752" s="9"/>
      <c r="E752" s="11"/>
      <c r="F752" s="11"/>
      <c r="G752" s="14"/>
      <c r="H752" s="11"/>
      <c r="I752" s="15">
        <v>5</v>
      </c>
      <c r="J752" s="11">
        <v>75</v>
      </c>
      <c r="K752" s="12">
        <f>CEILING(H748*J752/100*0.9,2.5)</f>
        <v>97.5</v>
      </c>
      <c r="M752" s="9"/>
      <c r="N752" s="14"/>
      <c r="O752" s="11"/>
      <c r="P752" s="11"/>
      <c r="Q752" s="11"/>
      <c r="R752" s="11"/>
      <c r="S752" s="9"/>
      <c r="T752" s="9"/>
      <c r="U752" s="8">
        <f>U751</f>
        <v>70</v>
      </c>
      <c r="V752" s="4"/>
      <c r="W752" s="8">
        <f>W751</f>
        <v>42.5</v>
      </c>
      <c r="X752" s="25"/>
      <c r="Y752" s="9"/>
      <c r="Z752" s="9"/>
      <c r="AA752" s="9"/>
    </row>
    <row r="753" spans="1:32" ht="16.5" thickTop="1" thickBot="1" x14ac:dyDescent="0.3">
      <c r="A753" s="9"/>
      <c r="B753" s="9"/>
      <c r="C753" s="9"/>
      <c r="D753" s="9"/>
      <c r="E753" s="11"/>
      <c r="F753" s="11"/>
      <c r="G753" s="14"/>
      <c r="H753" s="11"/>
      <c r="I753" s="15">
        <v>5</v>
      </c>
      <c r="J753" s="11">
        <v>85</v>
      </c>
      <c r="K753" s="12">
        <f>CEILING(H748*J753/100*0.9,2.5)</f>
        <v>110</v>
      </c>
      <c r="M753" s="9"/>
      <c r="N753" s="14"/>
      <c r="O753" s="11"/>
      <c r="P753" s="11"/>
      <c r="Q753" s="11"/>
      <c r="R753" s="11"/>
      <c r="S753" s="9"/>
      <c r="T753" s="9"/>
      <c r="U753" s="9"/>
      <c r="V753" s="9"/>
      <c r="W753" s="9"/>
      <c r="X753" s="9"/>
      <c r="Y753" s="9"/>
      <c r="Z753" s="9"/>
      <c r="AA753" s="9"/>
      <c r="AC753">
        <f>K753*L753*0.0333+K753</f>
        <v>110</v>
      </c>
      <c r="AE753">
        <f>R751*S751*0.0333+R751</f>
        <v>145</v>
      </c>
    </row>
    <row r="754" spans="1:32" ht="16.5" thickTop="1" thickBot="1" x14ac:dyDescent="0.3">
      <c r="A754" s="9"/>
      <c r="B754" s="9"/>
      <c r="C754">
        <f>IF(H754&gt;3.4,0,H754)+IF(O754&gt;3.4,0,O754)</f>
        <v>4</v>
      </c>
      <c r="D754" t="s">
        <v>16</v>
      </c>
      <c r="E754" t="s">
        <v>3</v>
      </c>
      <c r="F754" s="9"/>
      <c r="G754" s="14" t="s">
        <v>4</v>
      </c>
      <c r="H754" s="11">
        <v>3</v>
      </c>
      <c r="I754" s="11"/>
      <c r="J754" s="11"/>
      <c r="K754" s="11"/>
      <c r="L754" s="9"/>
      <c r="M754" s="9"/>
      <c r="N754" s="14" t="s">
        <v>13</v>
      </c>
      <c r="O754" s="11">
        <v>1</v>
      </c>
      <c r="P754" s="11"/>
      <c r="Q754" s="11"/>
      <c r="R754" s="11"/>
      <c r="S754" s="9"/>
      <c r="T754" s="9"/>
      <c r="U754" s="9"/>
      <c r="V754" s="28" t="s">
        <v>28</v>
      </c>
      <c r="W754" s="9"/>
      <c r="X754" s="27" t="s">
        <v>25</v>
      </c>
      <c r="Y754" s="9"/>
      <c r="Z754" s="27" t="s">
        <v>26</v>
      </c>
      <c r="AA754" s="9"/>
    </row>
    <row r="755" spans="1:32" ht="31.5" thickTop="1" thickBot="1" x14ac:dyDescent="0.3">
      <c r="A755" s="9"/>
      <c r="B755" s="9"/>
      <c r="C755" s="9"/>
      <c r="D755" s="9"/>
      <c r="E755" s="11"/>
      <c r="F755" s="11"/>
      <c r="G755" s="14"/>
      <c r="H755" s="20">
        <f>H734</f>
        <v>85</v>
      </c>
      <c r="I755" s="11" t="s">
        <v>31</v>
      </c>
      <c r="J755" s="11" t="s">
        <v>30</v>
      </c>
      <c r="K755" s="11" t="s">
        <v>34</v>
      </c>
      <c r="L755" s="10" t="s">
        <v>32</v>
      </c>
      <c r="M755" s="10"/>
      <c r="N755" s="14" t="s">
        <v>33</v>
      </c>
      <c r="O755" s="20">
        <f>O713+IF(S716&lt;3.5,5,10)</f>
        <v>210</v>
      </c>
      <c r="P755" s="11" t="s">
        <v>31</v>
      </c>
      <c r="Q755" s="11" t="s">
        <v>30</v>
      </c>
      <c r="R755" s="11" t="s">
        <v>34</v>
      </c>
      <c r="S755" s="10" t="s">
        <v>32</v>
      </c>
      <c r="T755" s="10"/>
      <c r="U755" s="26" t="s">
        <v>34</v>
      </c>
      <c r="V755" s="26" t="s">
        <v>48</v>
      </c>
      <c r="W755" s="26" t="s">
        <v>34</v>
      </c>
      <c r="X755" s="26" t="s">
        <v>48</v>
      </c>
      <c r="Y755" s="26" t="s">
        <v>34</v>
      </c>
      <c r="Z755" s="26" t="s">
        <v>48</v>
      </c>
      <c r="AA755" s="9"/>
    </row>
    <row r="756" spans="1:32" ht="16.5" thickTop="1" thickBot="1" x14ac:dyDescent="0.3">
      <c r="A756" s="9"/>
      <c r="B756" s="9"/>
      <c r="C756" s="9"/>
      <c r="D756" s="9"/>
      <c r="E756" s="11"/>
      <c r="F756" s="11"/>
      <c r="G756" s="14"/>
      <c r="H756" s="11"/>
      <c r="I756" s="15">
        <v>5</v>
      </c>
      <c r="J756" s="11">
        <v>75</v>
      </c>
      <c r="K756" s="12">
        <f>CEILING(H755*0.9*J756/100,2.5)</f>
        <v>57.5</v>
      </c>
      <c r="M756" s="9"/>
      <c r="N756" s="14"/>
      <c r="O756" s="11"/>
      <c r="P756" s="15">
        <v>5</v>
      </c>
      <c r="Q756" s="11">
        <v>65</v>
      </c>
      <c r="R756" s="12">
        <f>CEILING(O755*Q756/100*0.9,5)</f>
        <v>125</v>
      </c>
      <c r="T756" s="9"/>
      <c r="U756" s="8">
        <f>IF(V738&gt;11.5,U738+2.5,U738)</f>
        <v>17.5</v>
      </c>
      <c r="V756" s="4"/>
      <c r="W756" s="8">
        <f>IF(X738&gt;11.5,W738+2.5,W738)</f>
        <v>35</v>
      </c>
      <c r="X756" s="24"/>
      <c r="Y756" s="8">
        <f>IF(Z738&gt;11.5,Y738+2,Y738)</f>
        <v>8</v>
      </c>
      <c r="Z756" s="24"/>
      <c r="AA756" s="9"/>
    </row>
    <row r="757" spans="1:32" ht="16.5" thickTop="1" thickBot="1" x14ac:dyDescent="0.3">
      <c r="A757" s="9"/>
      <c r="B757" s="9"/>
      <c r="C757" s="9"/>
      <c r="D757" s="9"/>
      <c r="E757" s="11"/>
      <c r="F757" s="11"/>
      <c r="G757" s="14"/>
      <c r="H757" s="11"/>
      <c r="I757" s="15">
        <v>3</v>
      </c>
      <c r="J757" s="11">
        <v>85</v>
      </c>
      <c r="K757" s="12">
        <f>CEILING(H755*0.9*J757/100,2.5)</f>
        <v>67.5</v>
      </c>
      <c r="M757" s="9"/>
      <c r="N757" s="14"/>
      <c r="O757" s="11"/>
      <c r="P757" s="15">
        <v>5</v>
      </c>
      <c r="Q757" s="11">
        <v>65</v>
      </c>
      <c r="R757" s="12">
        <f>CEILING(O755*Q757/100*0.9,5)</f>
        <v>125</v>
      </c>
      <c r="T757" s="9"/>
      <c r="U757" s="8">
        <f>U756</f>
        <v>17.5</v>
      </c>
      <c r="V757" s="3"/>
      <c r="W757" s="8">
        <f>W756</f>
        <v>35</v>
      </c>
      <c r="X757" s="24"/>
      <c r="Y757" s="8">
        <f>Y756</f>
        <v>8</v>
      </c>
      <c r="Z757" s="24"/>
      <c r="AA757" s="9"/>
    </row>
    <row r="758" spans="1:32" ht="16.5" thickTop="1" thickBot="1" x14ac:dyDescent="0.3">
      <c r="A758" s="9"/>
      <c r="B758" s="9"/>
      <c r="C758" s="9"/>
      <c r="D758" s="9"/>
      <c r="E758" s="11"/>
      <c r="F758" s="11"/>
      <c r="G758" s="14"/>
      <c r="H758" s="11" t="s">
        <v>35</v>
      </c>
      <c r="I758" s="15">
        <v>1</v>
      </c>
      <c r="J758" s="11">
        <v>95</v>
      </c>
      <c r="K758" s="12">
        <f>CEILING(H755*0.9*J758/100,2.5)</f>
        <v>75</v>
      </c>
      <c r="M758" s="9"/>
      <c r="N758" s="14"/>
      <c r="O758" s="11"/>
      <c r="P758" s="15">
        <v>5</v>
      </c>
      <c r="Q758" s="11">
        <v>75</v>
      </c>
      <c r="R758" s="12">
        <f>CEILING(O755*Q758/100*0.9,5)</f>
        <v>145</v>
      </c>
      <c r="T758" s="9"/>
      <c r="U758" s="8">
        <f>U757</f>
        <v>17.5</v>
      </c>
      <c r="W758" s="8">
        <f>W757</f>
        <v>35</v>
      </c>
      <c r="X758" s="24"/>
      <c r="Y758" s="8">
        <f>Y757</f>
        <v>8</v>
      </c>
      <c r="Z758" s="24"/>
      <c r="AA758" s="9"/>
    </row>
    <row r="759" spans="1:32" ht="16.5" thickTop="1" thickBot="1" x14ac:dyDescent="0.3">
      <c r="A759" s="9"/>
      <c r="B759" s="9"/>
      <c r="C759" s="9"/>
      <c r="D759" s="9"/>
      <c r="E759" s="11"/>
      <c r="F759" s="11"/>
      <c r="G759" s="14"/>
      <c r="H759" s="11"/>
      <c r="I759" s="11"/>
      <c r="J759" s="11"/>
      <c r="K759" s="11"/>
      <c r="L759" s="9"/>
      <c r="M759" s="9"/>
      <c r="N759" s="14"/>
      <c r="O759" s="11"/>
      <c r="P759" s="15">
        <v>5</v>
      </c>
      <c r="Q759" s="11">
        <v>75</v>
      </c>
      <c r="R759" s="12">
        <f>CEILING(O755*Q759/100*0.9,5)</f>
        <v>145</v>
      </c>
      <c r="T759" s="9"/>
      <c r="U759" s="8">
        <f>U758</f>
        <v>17.5</v>
      </c>
      <c r="W759" s="8">
        <f>W758</f>
        <v>35</v>
      </c>
      <c r="X759" s="25"/>
      <c r="Y759" s="8">
        <f>Y758</f>
        <v>8</v>
      </c>
      <c r="Z759" s="25"/>
      <c r="AA759" s="9"/>
    </row>
    <row r="760" spans="1:32" ht="16.5" thickTop="1" thickBot="1" x14ac:dyDescent="0.3">
      <c r="A760" s="9"/>
      <c r="B760" s="9"/>
      <c r="C760" s="9"/>
      <c r="D760" s="9"/>
      <c r="E760" s="11"/>
      <c r="F760" s="11"/>
      <c r="G760" s="14"/>
      <c r="H760" s="11"/>
      <c r="I760" s="11"/>
      <c r="J760" s="11"/>
      <c r="K760" s="11"/>
      <c r="L760" s="9"/>
      <c r="M760" s="9"/>
      <c r="N760" s="14"/>
      <c r="O760" s="11"/>
      <c r="P760" s="16">
        <v>5</v>
      </c>
      <c r="Q760" s="11">
        <v>85</v>
      </c>
      <c r="R760" s="12">
        <f>CEILING(O755*Q760/100*0.9,5)</f>
        <v>165</v>
      </c>
      <c r="T760" s="9"/>
      <c r="U760" s="9"/>
      <c r="V760" s="9"/>
      <c r="W760" s="9"/>
      <c r="X760" s="9"/>
      <c r="Y760" s="9"/>
      <c r="Z760" s="9"/>
      <c r="AA760" s="9"/>
      <c r="AD760">
        <f>K758*L758*0.0333+K758</f>
        <v>75</v>
      </c>
      <c r="AF760">
        <f>R760*S760*0.0333+R760</f>
        <v>165</v>
      </c>
    </row>
    <row r="761" spans="1:32" ht="16.5" thickTop="1" thickBot="1" x14ac:dyDescent="0.3">
      <c r="A761" s="9"/>
      <c r="B761" s="9"/>
      <c r="C761">
        <f>IF(H761&gt;3.4,0,H761)+IF(O761&gt;3.4,0,O761)</f>
        <v>2</v>
      </c>
      <c r="D761" t="s">
        <v>17</v>
      </c>
      <c r="E761" t="s">
        <v>2</v>
      </c>
      <c r="F761" s="9"/>
      <c r="G761" s="14" t="s">
        <v>14</v>
      </c>
      <c r="H761" s="11">
        <v>2</v>
      </c>
      <c r="I761" s="11"/>
      <c r="J761" s="11"/>
      <c r="K761" s="11"/>
      <c r="L761" s="9"/>
      <c r="M761" s="9"/>
      <c r="N761" s="14" t="s">
        <v>12</v>
      </c>
      <c r="O761" s="11">
        <v>4</v>
      </c>
      <c r="P761" s="11"/>
      <c r="Q761" s="11"/>
      <c r="R761" s="11"/>
      <c r="S761" s="9"/>
      <c r="T761" s="9"/>
      <c r="U761" s="9"/>
      <c r="V761" s="27" t="s">
        <v>47</v>
      </c>
      <c r="W761" s="9"/>
      <c r="X761" s="17" t="s">
        <v>27</v>
      </c>
      <c r="Y761" s="9"/>
      <c r="Z761" s="9"/>
      <c r="AA761" s="9"/>
    </row>
    <row r="762" spans="1:32" ht="31.5" thickTop="1" thickBot="1" x14ac:dyDescent="0.3">
      <c r="A762" s="9"/>
      <c r="B762" s="9"/>
      <c r="C762" s="9"/>
      <c r="D762" s="9"/>
      <c r="E762" s="11"/>
      <c r="F762" s="11"/>
      <c r="G762" s="14" t="s">
        <v>33</v>
      </c>
      <c r="H762" s="20">
        <f>H748</f>
        <v>142.5</v>
      </c>
      <c r="I762" s="11" t="s">
        <v>31</v>
      </c>
      <c r="J762" s="11" t="s">
        <v>30</v>
      </c>
      <c r="K762" s="11" t="s">
        <v>34</v>
      </c>
      <c r="L762" s="10" t="s">
        <v>32</v>
      </c>
      <c r="M762" s="10"/>
      <c r="N762" s="14" t="s">
        <v>33</v>
      </c>
      <c r="O762" s="20">
        <f>O748</f>
        <v>167.5</v>
      </c>
      <c r="P762" s="11" t="s">
        <v>31</v>
      </c>
      <c r="Q762" s="11" t="s">
        <v>30</v>
      </c>
      <c r="R762" s="11" t="s">
        <v>34</v>
      </c>
      <c r="S762" s="10" t="s">
        <v>32</v>
      </c>
      <c r="T762" s="10"/>
      <c r="U762" s="26" t="s">
        <v>34</v>
      </c>
      <c r="V762" s="26" t="s">
        <v>48</v>
      </c>
      <c r="W762" s="26" t="s">
        <v>34</v>
      </c>
      <c r="X762" s="26" t="s">
        <v>48</v>
      </c>
      <c r="Y762" s="9"/>
      <c r="Z762" s="9"/>
      <c r="AA762" s="9"/>
    </row>
    <row r="763" spans="1:32" ht="16.5" thickTop="1" thickBot="1" x14ac:dyDescent="0.3">
      <c r="A763" s="9"/>
      <c r="B763" s="9"/>
      <c r="C763" s="9"/>
      <c r="D763" s="9"/>
      <c r="E763" s="11"/>
      <c r="F763" s="11"/>
      <c r="G763" s="14"/>
      <c r="H763" s="11"/>
      <c r="I763" s="15">
        <v>3</v>
      </c>
      <c r="J763" s="11">
        <v>70</v>
      </c>
      <c r="K763" s="12">
        <f>CEILING(H762*J763/100*0.9,2.5)</f>
        <v>90</v>
      </c>
      <c r="M763" s="9"/>
      <c r="N763" s="14"/>
      <c r="O763" s="11"/>
      <c r="P763" s="15">
        <v>5</v>
      </c>
      <c r="Q763" s="11">
        <v>40</v>
      </c>
      <c r="R763" s="12">
        <f>CEILING(O762*Q763/100*0.9,5)</f>
        <v>65</v>
      </c>
      <c r="T763" s="9"/>
      <c r="U763" s="8">
        <f>IF(V745&gt;11.5,U745+2.5,U745)</f>
        <v>60</v>
      </c>
      <c r="W763" s="8">
        <f>IF(X745&gt;11.5,W745+2.5,W745)</f>
        <v>42.5</v>
      </c>
      <c r="X763" s="24"/>
      <c r="Y763" s="9"/>
      <c r="Z763" s="9"/>
      <c r="AA763" s="9"/>
    </row>
    <row r="764" spans="1:32" ht="16.5" thickTop="1" thickBot="1" x14ac:dyDescent="0.3">
      <c r="A764" s="9"/>
      <c r="B764" s="9"/>
      <c r="C764" s="9"/>
      <c r="D764" s="9"/>
      <c r="E764" s="11"/>
      <c r="F764" s="11"/>
      <c r="G764" s="14"/>
      <c r="H764" s="11"/>
      <c r="I764" s="15">
        <v>3</v>
      </c>
      <c r="J764" s="11">
        <v>70</v>
      </c>
      <c r="K764" s="12">
        <f>CEILING(H762*J764/100*0.9,2.5)</f>
        <v>90</v>
      </c>
      <c r="M764" s="9"/>
      <c r="N764" s="14"/>
      <c r="O764" s="11"/>
      <c r="P764" s="15">
        <v>5</v>
      </c>
      <c r="Q764" s="11">
        <v>40</v>
      </c>
      <c r="R764" s="12">
        <f>CEILING(O762*Q764/100*0.9,5)</f>
        <v>65</v>
      </c>
      <c r="T764" s="9"/>
      <c r="U764" s="8">
        <f>U763</f>
        <v>60</v>
      </c>
      <c r="W764" s="8">
        <f>W763</f>
        <v>42.5</v>
      </c>
      <c r="X764" s="24"/>
      <c r="Y764" s="9"/>
      <c r="Z764" s="9"/>
      <c r="AA764" s="9"/>
    </row>
    <row r="765" spans="1:32" ht="16.5" thickTop="1" thickBot="1" x14ac:dyDescent="0.3">
      <c r="A765" s="9"/>
      <c r="B765" s="9"/>
      <c r="C765" s="9"/>
      <c r="D765" s="9"/>
      <c r="E765" s="11"/>
      <c r="F765" s="11"/>
      <c r="G765" s="14"/>
      <c r="H765" s="11"/>
      <c r="I765" s="15">
        <v>3</v>
      </c>
      <c r="J765" s="11">
        <v>80</v>
      </c>
      <c r="K765" s="12">
        <f>CEILING(H762*J765/100*0.9,2.5)</f>
        <v>105</v>
      </c>
      <c r="M765" s="9"/>
      <c r="N765" s="14"/>
      <c r="O765" s="11"/>
      <c r="P765" s="15">
        <v>5</v>
      </c>
      <c r="Q765" s="11">
        <v>50</v>
      </c>
      <c r="R765" s="12">
        <f>CEILING(O762*Q765/100*0.9,5)</f>
        <v>80</v>
      </c>
      <c r="T765" s="9"/>
      <c r="U765" s="8">
        <f>U764</f>
        <v>60</v>
      </c>
      <c r="W765" s="8">
        <f>W764</f>
        <v>42.5</v>
      </c>
      <c r="X765" s="24"/>
      <c r="Y765" s="9"/>
      <c r="Z765" s="9"/>
      <c r="AA765" s="9"/>
    </row>
    <row r="766" spans="1:32" ht="16.5" thickTop="1" thickBot="1" x14ac:dyDescent="0.3">
      <c r="A766" s="9"/>
      <c r="B766" s="9"/>
      <c r="C766" s="9"/>
      <c r="D766" s="9"/>
      <c r="E766" s="11"/>
      <c r="F766" s="11"/>
      <c r="G766" s="14"/>
      <c r="H766" s="11"/>
      <c r="I766" s="15">
        <v>3</v>
      </c>
      <c r="J766" s="11">
        <v>80</v>
      </c>
      <c r="K766" s="12">
        <f>CEILING(H762*J766/100*0.9,2.5)</f>
        <v>105</v>
      </c>
      <c r="M766" s="9"/>
      <c r="N766" s="14"/>
      <c r="O766" s="11"/>
      <c r="P766" s="15">
        <v>5</v>
      </c>
      <c r="Q766" s="11">
        <v>50</v>
      </c>
      <c r="R766" s="12">
        <f>CEILING(O762*Q766/100*0.9,5)</f>
        <v>80</v>
      </c>
      <c r="T766" s="9"/>
      <c r="U766" s="8">
        <f>U765</f>
        <v>60</v>
      </c>
      <c r="W766" s="8">
        <f>W765</f>
        <v>42.5</v>
      </c>
      <c r="X766" s="25"/>
      <c r="Y766" s="9"/>
      <c r="Z766" s="9"/>
      <c r="AA766" s="9"/>
    </row>
    <row r="767" spans="1:32" ht="16.5" thickTop="1" thickBot="1" x14ac:dyDescent="0.3">
      <c r="A767" s="9"/>
      <c r="B767" s="9"/>
      <c r="C767" s="9"/>
      <c r="D767" s="9"/>
      <c r="E767" s="11"/>
      <c r="F767" s="11"/>
      <c r="G767" s="14"/>
      <c r="H767" s="11"/>
      <c r="I767" s="15">
        <v>3</v>
      </c>
      <c r="J767" s="11">
        <v>90</v>
      </c>
      <c r="K767" s="12">
        <f>CEILING(H762*J767/100*0.9,2.5)</f>
        <v>117.5</v>
      </c>
      <c r="M767" s="9"/>
      <c r="N767" s="14"/>
      <c r="O767" s="11"/>
      <c r="P767" s="15">
        <v>5</v>
      </c>
      <c r="Q767" s="11">
        <v>60</v>
      </c>
      <c r="R767" s="12">
        <f>CEILING(O762*Q767/100*0.9,5)</f>
        <v>95</v>
      </c>
      <c r="T767" s="9"/>
      <c r="U767" s="9"/>
      <c r="V767" s="9"/>
      <c r="W767" s="9"/>
      <c r="X767" s="9"/>
      <c r="Y767" s="9"/>
      <c r="Z767" s="9"/>
      <c r="AA767" s="9"/>
      <c r="AC767">
        <f>K767*L767*0.0333+K767</f>
        <v>117.5</v>
      </c>
      <c r="AE767">
        <f>R767*S767*0.0333+R767</f>
        <v>95</v>
      </c>
    </row>
    <row r="768" spans="1:32" ht="16.5" thickTop="1" thickBot="1" x14ac:dyDescent="0.3">
      <c r="A768" s="9"/>
      <c r="B768" s="1" t="s">
        <v>67</v>
      </c>
      <c r="C768" s="18">
        <f>IF(H768&gt;3.4,0,H768)+IF(O768&gt;3.4,0,O768)</f>
        <v>4</v>
      </c>
      <c r="D768" s="18" t="s">
        <v>15</v>
      </c>
      <c r="E768" s="34" t="s">
        <v>2</v>
      </c>
      <c r="F768" s="11"/>
      <c r="G768" s="14" t="s">
        <v>14</v>
      </c>
      <c r="H768" s="11">
        <v>3</v>
      </c>
      <c r="I768" s="11"/>
      <c r="J768" s="11"/>
      <c r="K768" s="11"/>
      <c r="L768" s="9"/>
      <c r="M768" s="9"/>
      <c r="N768" s="14" t="s">
        <v>12</v>
      </c>
      <c r="O768" s="11">
        <v>1</v>
      </c>
      <c r="P768" s="11"/>
      <c r="Q768" s="11"/>
      <c r="R768" s="11"/>
      <c r="S768" s="9"/>
      <c r="T768" s="9"/>
      <c r="U768" s="30"/>
      <c r="V768" s="29" t="s">
        <v>49</v>
      </c>
      <c r="W768" s="9"/>
      <c r="X768" s="31" t="s">
        <v>27</v>
      </c>
      <c r="Y768" s="9"/>
      <c r="Z768" s="9"/>
      <c r="AA768" s="9"/>
    </row>
    <row r="769" spans="1:32" ht="31.5" thickTop="1" thickBot="1" x14ac:dyDescent="0.3">
      <c r="A769" s="9"/>
      <c r="B769" s="9"/>
      <c r="C769" s="9"/>
      <c r="D769" s="9"/>
      <c r="E769" s="11"/>
      <c r="F769" s="11"/>
      <c r="G769" s="14"/>
      <c r="H769" s="20">
        <f>H762</f>
        <v>142.5</v>
      </c>
      <c r="I769" s="11" t="s">
        <v>31</v>
      </c>
      <c r="J769" s="11" t="s">
        <v>30</v>
      </c>
      <c r="K769" s="11" t="s">
        <v>34</v>
      </c>
      <c r="L769" s="10" t="s">
        <v>32</v>
      </c>
      <c r="M769" s="10"/>
      <c r="N769" s="14" t="s">
        <v>33</v>
      </c>
      <c r="O769" s="20">
        <f>O748+IF(S751&lt;3.5,2.5,5)</f>
        <v>170</v>
      </c>
      <c r="P769" s="11" t="s">
        <v>31</v>
      </c>
      <c r="Q769" s="11" t="s">
        <v>30</v>
      </c>
      <c r="R769" s="11" t="s">
        <v>34</v>
      </c>
      <c r="S769" s="10" t="s">
        <v>32</v>
      </c>
      <c r="T769" s="10"/>
      <c r="U769" s="26" t="s">
        <v>34</v>
      </c>
      <c r="V769" s="26" t="s">
        <v>48</v>
      </c>
      <c r="W769" s="26" t="s">
        <v>34</v>
      </c>
      <c r="X769" s="26" t="s">
        <v>48</v>
      </c>
      <c r="Y769" s="9"/>
      <c r="Z769" s="9"/>
      <c r="AA769" s="9"/>
    </row>
    <row r="770" spans="1:32" ht="16.5" thickTop="1" thickBot="1" x14ac:dyDescent="0.3">
      <c r="A770" s="9"/>
      <c r="B770" s="9"/>
      <c r="C770" s="9"/>
      <c r="D770" s="9"/>
      <c r="E770" s="11"/>
      <c r="F770" s="11"/>
      <c r="G770" s="14"/>
      <c r="H770" s="11"/>
      <c r="I770" s="15">
        <v>5</v>
      </c>
      <c r="J770" s="11">
        <v>75</v>
      </c>
      <c r="K770" s="12">
        <f>CEILING(H769*0.9*J770/100,2.5)</f>
        <v>97.5</v>
      </c>
      <c r="M770" s="9"/>
      <c r="N770" s="14"/>
      <c r="O770" s="11"/>
      <c r="P770" s="15">
        <v>5</v>
      </c>
      <c r="Q770" s="11">
        <v>65</v>
      </c>
      <c r="R770" s="12">
        <f>CEILING(O769*Q770/100*0.9,5)</f>
        <v>100</v>
      </c>
      <c r="T770" s="9"/>
      <c r="U770" s="8">
        <f>IF(V752&gt;11.5,U752+2.5,U752)</f>
        <v>70</v>
      </c>
      <c r="V770" s="4"/>
      <c r="W770" s="8">
        <f>IF(X766&gt;11.5,W766+2.5,W766)</f>
        <v>42.5</v>
      </c>
      <c r="X770" s="24"/>
      <c r="Y770" s="9"/>
      <c r="Z770" s="9"/>
      <c r="AA770" s="9"/>
    </row>
    <row r="771" spans="1:32" ht="16.5" thickTop="1" thickBot="1" x14ac:dyDescent="0.3">
      <c r="A771" s="9"/>
      <c r="B771" s="9"/>
      <c r="C771" s="9"/>
      <c r="D771" s="9"/>
      <c r="E771" s="11"/>
      <c r="F771" s="11"/>
      <c r="G771" s="14"/>
      <c r="H771" s="11"/>
      <c r="I771" s="15">
        <v>3</v>
      </c>
      <c r="J771" s="11">
        <v>85</v>
      </c>
      <c r="K771" s="12">
        <f>CEILING(H769*0.9*J771/100,2.5)</f>
        <v>110</v>
      </c>
      <c r="M771" s="9"/>
      <c r="N771" s="14"/>
      <c r="O771" s="11"/>
      <c r="P771" s="15">
        <v>5</v>
      </c>
      <c r="Q771" s="11">
        <v>65</v>
      </c>
      <c r="R771" s="12">
        <f>CEILING(O769*Q771/100*0.9,5)</f>
        <v>100</v>
      </c>
      <c r="T771" s="9"/>
      <c r="U771" s="8">
        <f>U770</f>
        <v>70</v>
      </c>
      <c r="V771" s="4"/>
      <c r="W771" s="8">
        <f>W770</f>
        <v>42.5</v>
      </c>
      <c r="X771" s="24"/>
      <c r="Y771" s="9"/>
      <c r="Z771" s="9"/>
      <c r="AA771" s="9"/>
    </row>
    <row r="772" spans="1:32" ht="16.5" thickTop="1" thickBot="1" x14ac:dyDescent="0.3">
      <c r="A772" s="9"/>
      <c r="B772" s="9"/>
      <c r="C772" s="9"/>
      <c r="D772" s="9"/>
      <c r="E772" s="11"/>
      <c r="F772" s="11"/>
      <c r="G772" s="14"/>
      <c r="H772" s="11" t="s">
        <v>35</v>
      </c>
      <c r="I772" s="15">
        <v>1</v>
      </c>
      <c r="J772" s="11">
        <v>95</v>
      </c>
      <c r="K772" s="12">
        <f>CEILING(H769*0.9*J772/100,2.5)</f>
        <v>122.5</v>
      </c>
      <c r="M772" s="9"/>
      <c r="N772" s="14"/>
      <c r="O772" s="11"/>
      <c r="P772" s="15">
        <v>5</v>
      </c>
      <c r="Q772" s="11">
        <v>75</v>
      </c>
      <c r="R772" s="12">
        <f>CEILING(O769*Q772/100*0.9,5)</f>
        <v>115</v>
      </c>
      <c r="T772" s="9"/>
      <c r="U772" s="8">
        <f>U771</f>
        <v>70</v>
      </c>
      <c r="V772" s="4"/>
      <c r="W772" s="8">
        <f>W771</f>
        <v>42.5</v>
      </c>
      <c r="X772" s="24"/>
      <c r="Y772" s="9"/>
      <c r="Z772" s="9"/>
      <c r="AA772" s="9"/>
    </row>
    <row r="773" spans="1:32" ht="16.5" thickTop="1" thickBot="1" x14ac:dyDescent="0.3">
      <c r="A773" s="9"/>
      <c r="B773" s="9"/>
      <c r="C773" s="9"/>
      <c r="D773" s="9"/>
      <c r="E773" s="11"/>
      <c r="F773" s="11"/>
      <c r="G773" s="14"/>
      <c r="H773" s="11"/>
      <c r="I773" s="11"/>
      <c r="J773" s="11"/>
      <c r="K773" s="11"/>
      <c r="L773" s="9"/>
      <c r="M773" s="9"/>
      <c r="N773" s="14"/>
      <c r="O773" s="11"/>
      <c r="P773" s="15">
        <v>5</v>
      </c>
      <c r="Q773" s="11">
        <v>75</v>
      </c>
      <c r="R773" s="12">
        <f>CEILING(O769*Q773/100*0.9,5)</f>
        <v>115</v>
      </c>
      <c r="T773" s="9"/>
      <c r="U773" s="8">
        <f>U772</f>
        <v>70</v>
      </c>
      <c r="V773" s="4"/>
      <c r="W773" s="8">
        <f>W772</f>
        <v>42.5</v>
      </c>
      <c r="X773" s="25"/>
      <c r="Y773" s="9"/>
      <c r="Z773" s="9"/>
      <c r="AA773" s="9"/>
    </row>
    <row r="774" spans="1:32" ht="16.5" thickTop="1" thickBot="1" x14ac:dyDescent="0.3">
      <c r="A774" s="9"/>
      <c r="B774" s="9"/>
      <c r="C774" s="9"/>
      <c r="D774" s="9"/>
      <c r="E774" s="11"/>
      <c r="F774" s="11"/>
      <c r="G774" s="14"/>
      <c r="H774" s="11"/>
      <c r="I774" s="11"/>
      <c r="J774" s="11"/>
      <c r="K774" s="11"/>
      <c r="L774" s="9"/>
      <c r="M774" s="9"/>
      <c r="N774" s="14"/>
      <c r="O774" s="11"/>
      <c r="P774" s="16">
        <v>5</v>
      </c>
      <c r="Q774" s="11">
        <v>85</v>
      </c>
      <c r="R774" s="12">
        <f>CEILING(O769*Q774/100*0.9,5)</f>
        <v>135</v>
      </c>
      <c r="T774" s="9"/>
      <c r="U774" s="9"/>
      <c r="V774" s="9"/>
      <c r="W774" s="9"/>
      <c r="X774" s="9"/>
      <c r="Y774" s="9"/>
      <c r="Z774" s="9"/>
      <c r="AA774" s="9"/>
      <c r="AC774">
        <f>K772*L772*0.0333+K772</f>
        <v>122.5</v>
      </c>
      <c r="AE774">
        <f>R774*S774*0.0333+R774</f>
        <v>135</v>
      </c>
    </row>
    <row r="775" spans="1:32" ht="16.5" thickTop="1" thickBot="1" x14ac:dyDescent="0.3">
      <c r="A775" s="9"/>
      <c r="B775" s="9"/>
      <c r="C775">
        <f>IF(H775&gt;3.4,0,H775)+IF(O775&gt;3.4,0,O775)</f>
        <v>2</v>
      </c>
      <c r="D775" t="s">
        <v>16</v>
      </c>
      <c r="E775" t="s">
        <v>3</v>
      </c>
      <c r="F775" s="9"/>
      <c r="G775" s="14" t="s">
        <v>4</v>
      </c>
      <c r="H775" s="11">
        <v>4</v>
      </c>
      <c r="I775" s="11"/>
      <c r="J775" s="11"/>
      <c r="K775" s="11"/>
      <c r="L775" s="9"/>
      <c r="M775" s="9"/>
      <c r="N775" s="14" t="s">
        <v>13</v>
      </c>
      <c r="O775" s="11">
        <v>2</v>
      </c>
      <c r="P775" s="11"/>
      <c r="Q775" s="11"/>
      <c r="R775" s="11"/>
      <c r="S775" s="9"/>
      <c r="T775" s="9"/>
      <c r="U775" s="9"/>
      <c r="V775" s="28" t="s">
        <v>28</v>
      </c>
      <c r="W775" s="9"/>
      <c r="X775" s="27" t="s">
        <v>25</v>
      </c>
      <c r="Y775" s="9"/>
      <c r="Z775" s="27" t="s">
        <v>26</v>
      </c>
      <c r="AA775" s="9"/>
    </row>
    <row r="776" spans="1:32" ht="31.5" thickTop="1" thickBot="1" x14ac:dyDescent="0.3">
      <c r="A776" s="9"/>
      <c r="B776" s="9"/>
      <c r="C776" s="9"/>
      <c r="D776" s="9"/>
      <c r="E776" s="11"/>
      <c r="F776" s="11"/>
      <c r="G776" s="14" t="s">
        <v>33</v>
      </c>
      <c r="H776" s="20">
        <f>H755</f>
        <v>85</v>
      </c>
      <c r="I776" s="11" t="s">
        <v>31</v>
      </c>
      <c r="J776" s="11" t="s">
        <v>30</v>
      </c>
      <c r="K776" s="11" t="s">
        <v>34</v>
      </c>
      <c r="L776" s="10" t="s">
        <v>32</v>
      </c>
      <c r="M776" s="10"/>
      <c r="N776" s="14" t="s">
        <v>33</v>
      </c>
      <c r="O776" s="20">
        <f>O755</f>
        <v>210</v>
      </c>
      <c r="P776" s="11" t="s">
        <v>31</v>
      </c>
      <c r="Q776" s="11" t="s">
        <v>30</v>
      </c>
      <c r="R776" s="11" t="s">
        <v>34</v>
      </c>
      <c r="S776" s="10" t="s">
        <v>32</v>
      </c>
      <c r="T776" s="10"/>
      <c r="U776" s="26" t="s">
        <v>34</v>
      </c>
      <c r="V776" s="26" t="s">
        <v>48</v>
      </c>
      <c r="W776" s="26" t="s">
        <v>34</v>
      </c>
      <c r="X776" s="26" t="s">
        <v>48</v>
      </c>
      <c r="Y776" s="26" t="s">
        <v>34</v>
      </c>
      <c r="Z776" s="26" t="s">
        <v>48</v>
      </c>
      <c r="AA776" s="9"/>
    </row>
    <row r="777" spans="1:32" ht="16.5" thickTop="1" thickBot="1" x14ac:dyDescent="0.3">
      <c r="A777" s="9"/>
      <c r="B777" s="9"/>
      <c r="C777" s="9"/>
      <c r="D777" s="9"/>
      <c r="E777" s="11"/>
      <c r="F777" s="11"/>
      <c r="G777" s="14"/>
      <c r="H777" s="11"/>
      <c r="I777" s="15">
        <v>5</v>
      </c>
      <c r="J777" s="11">
        <v>40</v>
      </c>
      <c r="K777" s="12">
        <f>CEILING(H776*J777/100*0.9,2.5)</f>
        <v>32.5</v>
      </c>
      <c r="M777" s="9"/>
      <c r="N777" s="14"/>
      <c r="O777" s="11"/>
      <c r="P777" s="15">
        <v>3</v>
      </c>
      <c r="Q777" s="11">
        <v>70</v>
      </c>
      <c r="R777" s="12">
        <f>CEILING(O776*Q777/100*0.9,5)</f>
        <v>135</v>
      </c>
      <c r="T777" s="9"/>
      <c r="U777" s="8">
        <f>IF(V759&gt;11.5,U759+2.5,U759)</f>
        <v>17.5</v>
      </c>
      <c r="V777" s="4"/>
      <c r="W777" s="8">
        <f>IF(X759&gt;11.5,W759+2.5,W759)</f>
        <v>35</v>
      </c>
      <c r="X777" s="24"/>
      <c r="Y777" s="8">
        <f>IF(Z759&gt;11.5,Y759+2,Y759)</f>
        <v>8</v>
      </c>
      <c r="Z777" s="24"/>
      <c r="AA777" s="9"/>
    </row>
    <row r="778" spans="1:32" ht="16.5" thickTop="1" thickBot="1" x14ac:dyDescent="0.3">
      <c r="A778" s="9"/>
      <c r="B778" s="9"/>
      <c r="C778" s="9"/>
      <c r="D778" s="9"/>
      <c r="E778" s="11"/>
      <c r="F778" s="11"/>
      <c r="G778" s="14"/>
      <c r="H778" s="11"/>
      <c r="I778" s="15">
        <v>5</v>
      </c>
      <c r="J778" s="11">
        <v>40</v>
      </c>
      <c r="K778" s="12">
        <f>CEILING(H776*J778/100*0.9,2.5)</f>
        <v>32.5</v>
      </c>
      <c r="M778" s="9"/>
      <c r="N778" s="14"/>
      <c r="O778" s="11"/>
      <c r="P778" s="15">
        <v>3</v>
      </c>
      <c r="Q778" s="11">
        <v>70</v>
      </c>
      <c r="R778" s="12">
        <f>CEILING(O776*Q778/100*0.9,5)</f>
        <v>135</v>
      </c>
      <c r="T778" s="9"/>
      <c r="U778" s="8">
        <f>U777</f>
        <v>17.5</v>
      </c>
      <c r="V778" s="3"/>
      <c r="W778" s="8">
        <f>W777</f>
        <v>35</v>
      </c>
      <c r="X778" s="24"/>
      <c r="Y778" s="8">
        <f>Y777</f>
        <v>8</v>
      </c>
      <c r="Z778" s="24"/>
      <c r="AA778" s="9"/>
    </row>
    <row r="779" spans="1:32" ht="16.5" thickTop="1" thickBot="1" x14ac:dyDescent="0.3">
      <c r="A779" s="9"/>
      <c r="B779" s="9"/>
      <c r="C779" s="9"/>
      <c r="D779" s="9"/>
      <c r="E779" s="11"/>
      <c r="F779" s="11"/>
      <c r="G779" s="14"/>
      <c r="H779" s="11"/>
      <c r="I779" s="15">
        <v>5</v>
      </c>
      <c r="J779" s="11">
        <v>50</v>
      </c>
      <c r="K779" s="12">
        <f>CEILING(H776*J779/100*0.9,2.5)</f>
        <v>40</v>
      </c>
      <c r="M779" s="9"/>
      <c r="N779" s="14"/>
      <c r="O779" s="11"/>
      <c r="P779" s="15">
        <v>3</v>
      </c>
      <c r="Q779" s="11">
        <v>80</v>
      </c>
      <c r="R779" s="12">
        <f>CEILING(O776*Q779/100*0.9,5)</f>
        <v>155</v>
      </c>
      <c r="T779" s="9"/>
      <c r="U779" s="8">
        <f>U778</f>
        <v>17.5</v>
      </c>
      <c r="W779" s="8">
        <f>W778</f>
        <v>35</v>
      </c>
      <c r="X779" s="24"/>
      <c r="Y779" s="8">
        <f>Y778</f>
        <v>8</v>
      </c>
      <c r="Z779" s="24"/>
      <c r="AA779" s="9"/>
    </row>
    <row r="780" spans="1:32" ht="16.5" thickTop="1" thickBot="1" x14ac:dyDescent="0.3">
      <c r="A780" s="9"/>
      <c r="B780" s="9"/>
      <c r="C780" s="9"/>
      <c r="D780" s="9"/>
      <c r="E780" s="11"/>
      <c r="F780" s="11"/>
      <c r="G780" s="14"/>
      <c r="H780" s="11"/>
      <c r="I780" s="15">
        <v>5</v>
      </c>
      <c r="J780" s="11">
        <v>50</v>
      </c>
      <c r="K780" s="12">
        <f>CEILING(H776*J780/100*0.9,2.5)</f>
        <v>40</v>
      </c>
      <c r="M780" s="9"/>
      <c r="N780" s="14"/>
      <c r="O780" s="11"/>
      <c r="P780" s="15">
        <v>3</v>
      </c>
      <c r="Q780" s="11">
        <v>80</v>
      </c>
      <c r="R780" s="12">
        <f>CEILING(O776*Q780/100*0.9,5)</f>
        <v>155</v>
      </c>
      <c r="T780" s="9"/>
      <c r="U780" s="8">
        <f>U779</f>
        <v>17.5</v>
      </c>
      <c r="W780" s="8">
        <f>W779</f>
        <v>35</v>
      </c>
      <c r="X780" s="25"/>
      <c r="Y780" s="8">
        <f>Y779</f>
        <v>8</v>
      </c>
      <c r="Z780" s="25"/>
      <c r="AA780" s="9"/>
    </row>
    <row r="781" spans="1:32" ht="16.5" thickTop="1" thickBot="1" x14ac:dyDescent="0.3">
      <c r="A781" s="9"/>
      <c r="B781" s="9"/>
      <c r="C781" s="9"/>
      <c r="D781" s="9"/>
      <c r="E781" s="11"/>
      <c r="F781" s="11"/>
      <c r="G781" s="14"/>
      <c r="H781" s="11"/>
      <c r="I781" s="16">
        <v>5</v>
      </c>
      <c r="J781" s="11">
        <v>60</v>
      </c>
      <c r="K781" s="12">
        <f>CEILING(H776*J781/100*0.9,2.5)</f>
        <v>47.5</v>
      </c>
      <c r="M781" s="9"/>
      <c r="N781" s="14"/>
      <c r="O781" s="11"/>
      <c r="P781" s="16">
        <v>3</v>
      </c>
      <c r="Q781" s="11">
        <v>90</v>
      </c>
      <c r="R781" s="12">
        <f>CEILING(O776*Q781/100*0.9,5)</f>
        <v>175</v>
      </c>
      <c r="T781" s="9"/>
      <c r="U781" s="9"/>
      <c r="V781" s="9"/>
      <c r="W781" s="9"/>
      <c r="X781" s="9"/>
      <c r="Y781" s="9"/>
      <c r="Z781" s="9"/>
      <c r="AA781" s="9"/>
      <c r="AD781">
        <f>K781*L781*0.0333+K781</f>
        <v>47.5</v>
      </c>
      <c r="AF781">
        <f>R781*S781*0.0333+R781</f>
        <v>175</v>
      </c>
    </row>
    <row r="782" spans="1:32" ht="16.5" thickTop="1" thickBot="1" x14ac:dyDescent="0.3">
      <c r="A782" s="9"/>
      <c r="B782" s="9"/>
      <c r="C782">
        <f>IF(H782&gt;3.4,0,H782)+IF(O782&gt;3.4,0,O782)</f>
        <v>2</v>
      </c>
      <c r="D782" t="s">
        <v>17</v>
      </c>
      <c r="E782" t="s">
        <v>2</v>
      </c>
      <c r="F782" s="9"/>
      <c r="G782" s="14" t="s">
        <v>14</v>
      </c>
      <c r="H782" s="11">
        <v>4</v>
      </c>
      <c r="I782" s="11"/>
      <c r="J782" s="11"/>
      <c r="K782" s="11"/>
      <c r="L782" s="9"/>
      <c r="M782" s="9"/>
      <c r="N782" s="14" t="s">
        <v>12</v>
      </c>
      <c r="O782" s="11">
        <v>2</v>
      </c>
      <c r="P782" s="11"/>
      <c r="Q782" s="11"/>
      <c r="R782" s="11"/>
      <c r="S782" s="9"/>
      <c r="T782" s="9"/>
      <c r="U782" s="9"/>
      <c r="V782" s="27" t="s">
        <v>47</v>
      </c>
      <c r="W782" s="9"/>
      <c r="X782" s="17" t="s">
        <v>27</v>
      </c>
      <c r="Y782" s="9"/>
      <c r="Z782" s="9"/>
      <c r="AA782" s="9"/>
    </row>
    <row r="783" spans="1:32" ht="31.5" thickTop="1" thickBot="1" x14ac:dyDescent="0.3">
      <c r="A783" s="9"/>
      <c r="B783" s="9"/>
      <c r="C783" s="9"/>
      <c r="D783" s="9"/>
      <c r="E783" s="11"/>
      <c r="F783" s="11"/>
      <c r="G783" s="14" t="s">
        <v>33</v>
      </c>
      <c r="H783" s="20">
        <f>H769</f>
        <v>142.5</v>
      </c>
      <c r="I783" s="11" t="s">
        <v>31</v>
      </c>
      <c r="J783" s="11" t="s">
        <v>30</v>
      </c>
      <c r="K783" s="11" t="s">
        <v>34</v>
      </c>
      <c r="L783" s="10" t="s">
        <v>32</v>
      </c>
      <c r="M783" s="10"/>
      <c r="N783" s="14" t="s">
        <v>33</v>
      </c>
      <c r="O783" s="20">
        <f>O769</f>
        <v>170</v>
      </c>
      <c r="P783" s="11" t="s">
        <v>31</v>
      </c>
      <c r="Q783" s="11" t="s">
        <v>30</v>
      </c>
      <c r="R783" s="11" t="s">
        <v>34</v>
      </c>
      <c r="S783" s="10" t="s">
        <v>32</v>
      </c>
      <c r="T783" s="10"/>
      <c r="U783" s="26" t="s">
        <v>34</v>
      </c>
      <c r="V783" s="26" t="s">
        <v>48</v>
      </c>
      <c r="W783" s="26" t="s">
        <v>34</v>
      </c>
      <c r="X783" s="26" t="s">
        <v>48</v>
      </c>
      <c r="Y783" s="9"/>
      <c r="Z783" s="9"/>
      <c r="AA783" s="9"/>
    </row>
    <row r="784" spans="1:32" ht="16.5" thickTop="1" thickBot="1" x14ac:dyDescent="0.3">
      <c r="A784" s="9"/>
      <c r="B784" s="9"/>
      <c r="C784" s="9"/>
      <c r="D784" s="9"/>
      <c r="E784" s="11"/>
      <c r="F784" s="11"/>
      <c r="G784" s="14"/>
      <c r="H784" s="11"/>
      <c r="I784" s="15">
        <v>5</v>
      </c>
      <c r="J784" s="11">
        <v>40</v>
      </c>
      <c r="K784" s="12">
        <f>CEILING(H783*J784/100*0.9,2.5)</f>
        <v>52.5</v>
      </c>
      <c r="M784" s="9"/>
      <c r="N784" s="14"/>
      <c r="O784" s="11"/>
      <c r="P784" s="15">
        <v>3</v>
      </c>
      <c r="Q784" s="11">
        <v>70</v>
      </c>
      <c r="R784" s="12">
        <f>CEILING(O783*Q784/100*0.9,5)</f>
        <v>110</v>
      </c>
      <c r="T784" s="9"/>
      <c r="U784" s="8">
        <f>IF(V766&gt;11.5,U766+2.5,U766)</f>
        <v>60</v>
      </c>
      <c r="W784" s="8">
        <f>IF(X766&gt;11.5,W766+2.5,W766)</f>
        <v>42.5</v>
      </c>
      <c r="X784" s="24"/>
      <c r="Y784" s="9"/>
      <c r="Z784" s="9"/>
      <c r="AA784" s="9"/>
    </row>
    <row r="785" spans="1:31" ht="16.5" thickTop="1" thickBot="1" x14ac:dyDescent="0.3">
      <c r="A785" s="9"/>
      <c r="B785" s="9"/>
      <c r="C785" s="9"/>
      <c r="D785" s="9"/>
      <c r="E785" s="11"/>
      <c r="F785" s="11"/>
      <c r="G785" s="14"/>
      <c r="H785" s="11"/>
      <c r="I785" s="15">
        <v>5</v>
      </c>
      <c r="J785" s="11">
        <v>40</v>
      </c>
      <c r="K785" s="12">
        <f>CEILING(H783*J785/100*0.9,2.5)</f>
        <v>52.5</v>
      </c>
      <c r="M785" s="9"/>
      <c r="N785" s="14"/>
      <c r="O785" s="11"/>
      <c r="P785" s="15">
        <v>3</v>
      </c>
      <c r="Q785" s="11">
        <v>70</v>
      </c>
      <c r="R785" s="12">
        <f>CEILING(O783*Q785/100*0.9,5)</f>
        <v>110</v>
      </c>
      <c r="T785" s="9"/>
      <c r="U785" s="8">
        <f>U784</f>
        <v>60</v>
      </c>
      <c r="W785" s="8">
        <f>W784</f>
        <v>42.5</v>
      </c>
      <c r="X785" s="24"/>
      <c r="Y785" s="9"/>
      <c r="Z785" s="9"/>
      <c r="AA785" s="9"/>
    </row>
    <row r="786" spans="1:31" ht="16.5" thickTop="1" thickBot="1" x14ac:dyDescent="0.3">
      <c r="A786" s="9"/>
      <c r="B786" s="9"/>
      <c r="C786" s="9"/>
      <c r="D786" s="9"/>
      <c r="E786" s="11"/>
      <c r="F786" s="11"/>
      <c r="G786" s="14"/>
      <c r="H786" s="11"/>
      <c r="I786" s="15">
        <v>5</v>
      </c>
      <c r="J786" s="11">
        <v>50</v>
      </c>
      <c r="K786" s="12">
        <f>CEILING(H783*J786/100*0.9,2.5)</f>
        <v>65</v>
      </c>
      <c r="M786" s="9"/>
      <c r="N786" s="14"/>
      <c r="O786" s="11"/>
      <c r="P786" s="15">
        <v>3</v>
      </c>
      <c r="Q786" s="11">
        <v>80</v>
      </c>
      <c r="R786" s="12">
        <f>CEILING(O783*Q786/100*0.9,5)</f>
        <v>125</v>
      </c>
      <c r="T786" s="9"/>
      <c r="U786" s="8">
        <f>U785</f>
        <v>60</v>
      </c>
      <c r="W786" s="8">
        <f>W785</f>
        <v>42.5</v>
      </c>
      <c r="X786" s="24"/>
      <c r="Y786" s="9"/>
      <c r="Z786" s="9"/>
      <c r="AA786" s="9"/>
    </row>
    <row r="787" spans="1:31" ht="16.5" thickTop="1" thickBot="1" x14ac:dyDescent="0.3">
      <c r="A787" s="9"/>
      <c r="B787" s="9"/>
      <c r="C787" s="9"/>
      <c r="D787" s="9"/>
      <c r="E787" s="11"/>
      <c r="F787" s="11"/>
      <c r="G787" s="14"/>
      <c r="H787" s="11"/>
      <c r="I787" s="15">
        <v>5</v>
      </c>
      <c r="J787" s="11">
        <v>50</v>
      </c>
      <c r="K787" s="12">
        <f>CEILING(H783*J787/100*0.9,2.5)</f>
        <v>65</v>
      </c>
      <c r="M787" s="9"/>
      <c r="N787" s="14"/>
      <c r="O787" s="11"/>
      <c r="P787" s="15">
        <v>3</v>
      </c>
      <c r="Q787" s="11">
        <v>80</v>
      </c>
      <c r="R787" s="12">
        <f>CEILING(O783*Q787/100*0.9,5)</f>
        <v>125</v>
      </c>
      <c r="T787" s="9"/>
      <c r="U787" s="8">
        <f>U786</f>
        <v>60</v>
      </c>
      <c r="W787" s="8">
        <f>W786</f>
        <v>42.5</v>
      </c>
      <c r="X787" s="25"/>
      <c r="Y787" s="9"/>
      <c r="Z787" s="9"/>
      <c r="AA787" s="9"/>
    </row>
    <row r="788" spans="1:31" ht="16.5" thickTop="1" thickBot="1" x14ac:dyDescent="0.3">
      <c r="A788" s="9"/>
      <c r="B788" s="9"/>
      <c r="C788" s="9"/>
      <c r="D788" s="9"/>
      <c r="E788" s="11"/>
      <c r="F788" s="11"/>
      <c r="G788" s="14"/>
      <c r="H788" s="11"/>
      <c r="I788" s="16">
        <v>5</v>
      </c>
      <c r="J788" s="11">
        <v>60</v>
      </c>
      <c r="K788" s="12">
        <f>CEILING(H783*J788/100*0.9,2.5)</f>
        <v>77.5</v>
      </c>
      <c r="M788" s="9"/>
      <c r="N788" s="14"/>
      <c r="O788" s="11"/>
      <c r="P788" s="16">
        <v>3</v>
      </c>
      <c r="Q788" s="11">
        <v>90</v>
      </c>
      <c r="R788" s="12">
        <f>CEILING(O783*Q788/100*0.9,5)</f>
        <v>140</v>
      </c>
      <c r="T788" s="9"/>
      <c r="U788" s="9"/>
      <c r="V788" s="9"/>
      <c r="W788" s="9"/>
      <c r="X788" s="9"/>
      <c r="Y788" s="9"/>
      <c r="Z788" s="9"/>
      <c r="AA788" s="9"/>
      <c r="AC788">
        <f>K788*L788*0.0333+K788</f>
        <v>77.5</v>
      </c>
      <c r="AE788">
        <f>R788*S788*0.0333+R788</f>
        <v>140</v>
      </c>
    </row>
    <row r="789" spans="1:31" ht="16.5" thickTop="1" thickBot="1" x14ac:dyDescent="0.3">
      <c r="A789" s="9"/>
      <c r="B789" s="1" t="s">
        <v>68</v>
      </c>
      <c r="C789">
        <f>IF(H789&gt;3.4,0,H789)+IF(O789&gt;3.4,0,O789)</f>
        <v>4</v>
      </c>
      <c r="D789" t="s">
        <v>15</v>
      </c>
      <c r="E789" t="s">
        <v>2</v>
      </c>
      <c r="F789" s="9"/>
      <c r="G789" s="14" t="s">
        <v>14</v>
      </c>
      <c r="H789" s="11">
        <v>1</v>
      </c>
      <c r="I789" s="11"/>
      <c r="J789" s="11"/>
      <c r="K789" s="11"/>
      <c r="L789" s="9"/>
      <c r="M789" s="9"/>
      <c r="N789" s="14" t="s">
        <v>12</v>
      </c>
      <c r="O789" s="11">
        <v>3</v>
      </c>
      <c r="P789" s="11"/>
      <c r="Q789" s="11"/>
      <c r="R789" s="11"/>
      <c r="S789" s="9"/>
      <c r="T789" s="9"/>
      <c r="U789" s="30"/>
      <c r="V789" s="29" t="s">
        <v>49</v>
      </c>
      <c r="W789" s="9"/>
      <c r="X789" s="31" t="s">
        <v>27</v>
      </c>
      <c r="Y789" s="9"/>
      <c r="Z789" s="9"/>
      <c r="AA789" s="9"/>
    </row>
    <row r="790" spans="1:31" ht="31.5" thickTop="1" thickBot="1" x14ac:dyDescent="0.3">
      <c r="A790" s="9"/>
      <c r="B790" s="9"/>
      <c r="C790" s="9"/>
      <c r="D790" s="9"/>
      <c r="E790" s="11"/>
      <c r="F790" s="11"/>
      <c r="G790" s="14" t="s">
        <v>33</v>
      </c>
      <c r="H790" s="20">
        <f>H783+IF(L772&lt;3.5,2.5,5)</f>
        <v>145</v>
      </c>
      <c r="I790" s="11" t="s">
        <v>31</v>
      </c>
      <c r="J790" s="11" t="s">
        <v>30</v>
      </c>
      <c r="K790" s="11" t="s">
        <v>34</v>
      </c>
      <c r="L790" s="10" t="s">
        <v>32</v>
      </c>
      <c r="M790" s="10"/>
      <c r="N790" s="14"/>
      <c r="O790" s="20">
        <f>O783</f>
        <v>170</v>
      </c>
      <c r="P790" s="11" t="s">
        <v>31</v>
      </c>
      <c r="Q790" s="11" t="s">
        <v>30</v>
      </c>
      <c r="R790" s="11" t="s">
        <v>34</v>
      </c>
      <c r="S790" s="10" t="s">
        <v>32</v>
      </c>
      <c r="T790" s="10"/>
      <c r="U790" s="26" t="s">
        <v>34</v>
      </c>
      <c r="V790" s="26" t="s">
        <v>48</v>
      </c>
      <c r="W790" s="26" t="s">
        <v>34</v>
      </c>
      <c r="X790" s="26" t="s">
        <v>48</v>
      </c>
      <c r="Y790" s="9"/>
      <c r="Z790" s="9"/>
      <c r="AA790" s="9"/>
    </row>
    <row r="791" spans="1:31" ht="16.5" thickTop="1" thickBot="1" x14ac:dyDescent="0.3">
      <c r="A791" s="9"/>
      <c r="B791" s="9"/>
      <c r="C791" s="9"/>
      <c r="D791" s="9"/>
      <c r="E791" s="11"/>
      <c r="F791" s="11"/>
      <c r="G791" s="14"/>
      <c r="H791" s="11"/>
      <c r="I791" s="15">
        <v>5</v>
      </c>
      <c r="J791" s="11">
        <v>65</v>
      </c>
      <c r="K791" s="12">
        <f>CEILING(H790*J791/100*0.9,2.5)</f>
        <v>85</v>
      </c>
      <c r="M791" s="9"/>
      <c r="N791" s="14"/>
      <c r="O791" s="11"/>
      <c r="P791" s="15">
        <v>5</v>
      </c>
      <c r="Q791" s="11">
        <v>75</v>
      </c>
      <c r="R791" s="12">
        <f>CEILING(O790*0.9*Q791/100,5)</f>
        <v>115</v>
      </c>
      <c r="T791" s="9"/>
      <c r="U791" s="8">
        <f>IF(V773&gt;11.5,U773+2.5,U773)</f>
        <v>70</v>
      </c>
      <c r="V791" s="4"/>
      <c r="W791" s="8">
        <f>IF(X787&gt;11.5,W787+2.5,W787)</f>
        <v>42.5</v>
      </c>
      <c r="X791" s="24"/>
      <c r="Y791" s="9"/>
      <c r="Z791" s="9"/>
      <c r="AA791" s="9"/>
    </row>
    <row r="792" spans="1:31" ht="16.5" thickTop="1" thickBot="1" x14ac:dyDescent="0.3">
      <c r="A792" s="9"/>
      <c r="B792" s="9"/>
      <c r="C792" s="9"/>
      <c r="D792" s="9"/>
      <c r="E792" s="11"/>
      <c r="F792" s="11"/>
      <c r="G792" s="14"/>
      <c r="H792" s="11"/>
      <c r="I792" s="15">
        <v>5</v>
      </c>
      <c r="J792" s="11">
        <v>65</v>
      </c>
      <c r="K792" s="12">
        <f>CEILING(H790*J792/100*0.9,2.5)</f>
        <v>85</v>
      </c>
      <c r="M792" s="9"/>
      <c r="N792" s="14"/>
      <c r="O792" s="11"/>
      <c r="P792" s="15">
        <v>3</v>
      </c>
      <c r="Q792" s="11">
        <v>85</v>
      </c>
      <c r="R792" s="12">
        <f>CEILING(O790*0.9*Q792/100,5)</f>
        <v>135</v>
      </c>
      <c r="T792" s="9"/>
      <c r="U792" s="8">
        <f>U791</f>
        <v>70</v>
      </c>
      <c r="V792" s="4"/>
      <c r="W792" s="8">
        <f>W791</f>
        <v>42.5</v>
      </c>
      <c r="X792" s="24"/>
      <c r="Y792" s="9"/>
      <c r="Z792" s="9"/>
      <c r="AA792" s="9"/>
    </row>
    <row r="793" spans="1:31" ht="16.5" thickTop="1" thickBot="1" x14ac:dyDescent="0.3">
      <c r="A793" s="9"/>
      <c r="B793" s="9"/>
      <c r="C793" s="9"/>
      <c r="D793" s="9"/>
      <c r="E793" s="11"/>
      <c r="F793" s="11"/>
      <c r="G793" s="14"/>
      <c r="H793" s="11"/>
      <c r="I793" s="15">
        <v>5</v>
      </c>
      <c r="J793" s="11">
        <v>75</v>
      </c>
      <c r="K793" s="12">
        <f>CEILING(H790*J793/100*0.9,2.5)</f>
        <v>100</v>
      </c>
      <c r="M793" s="9"/>
      <c r="N793" s="14"/>
      <c r="O793" s="11" t="s">
        <v>35</v>
      </c>
      <c r="P793" s="15">
        <v>1</v>
      </c>
      <c r="Q793" s="11">
        <v>95</v>
      </c>
      <c r="R793" s="12">
        <f>CEILING(O790*0.9*Q793/100,5)</f>
        <v>150</v>
      </c>
      <c r="T793" s="9"/>
      <c r="U793" s="8">
        <f>U792</f>
        <v>70</v>
      </c>
      <c r="V793" s="4"/>
      <c r="W793" s="8">
        <f>W792</f>
        <v>42.5</v>
      </c>
      <c r="X793" s="24"/>
      <c r="Y793" s="9"/>
      <c r="Z793" s="9"/>
      <c r="AA793" s="9"/>
    </row>
    <row r="794" spans="1:31" ht="16.5" thickTop="1" thickBot="1" x14ac:dyDescent="0.3">
      <c r="A794" s="9"/>
      <c r="B794" s="9"/>
      <c r="C794" s="9"/>
      <c r="D794" s="9"/>
      <c r="E794" s="11"/>
      <c r="F794" s="11"/>
      <c r="G794" s="14"/>
      <c r="H794" s="11"/>
      <c r="I794" s="15">
        <v>5</v>
      </c>
      <c r="J794" s="11">
        <v>75</v>
      </c>
      <c r="K794" s="12">
        <f>CEILING(H790*J794/100*0.9,2.5)</f>
        <v>100</v>
      </c>
      <c r="M794" s="9"/>
      <c r="N794" s="14"/>
      <c r="O794" s="11"/>
      <c r="P794" s="11"/>
      <c r="Q794" s="11"/>
      <c r="R794" s="11"/>
      <c r="S794" s="9"/>
      <c r="T794" s="9"/>
      <c r="U794" s="8">
        <f>U793</f>
        <v>70</v>
      </c>
      <c r="V794" s="4"/>
      <c r="W794" s="8">
        <f>W793</f>
        <v>42.5</v>
      </c>
      <c r="X794" s="25"/>
      <c r="Y794" s="9"/>
      <c r="Z794" s="9"/>
      <c r="AA794" s="9"/>
    </row>
    <row r="795" spans="1:31" ht="16.5" thickTop="1" thickBot="1" x14ac:dyDescent="0.3">
      <c r="A795" s="9"/>
      <c r="B795" s="9"/>
      <c r="C795" s="9"/>
      <c r="D795" s="9"/>
      <c r="E795" s="11"/>
      <c r="F795" s="11"/>
      <c r="G795" s="14"/>
      <c r="H795" s="11"/>
      <c r="I795" s="15">
        <v>5</v>
      </c>
      <c r="J795" s="11">
        <v>85</v>
      </c>
      <c r="K795" s="12">
        <f>CEILING(H790*J795/100*0.9,2.5)</f>
        <v>112.5</v>
      </c>
      <c r="M795" s="9"/>
      <c r="N795" s="14"/>
      <c r="O795" s="11"/>
      <c r="P795" s="11"/>
      <c r="Q795" s="11"/>
      <c r="R795" s="11"/>
      <c r="S795" s="9"/>
      <c r="T795" s="9"/>
      <c r="U795" s="9"/>
      <c r="V795" s="9"/>
      <c r="W795" s="9"/>
      <c r="X795" s="9"/>
      <c r="Y795" s="9"/>
      <c r="Z795" s="9"/>
      <c r="AA795" s="9"/>
      <c r="AC795">
        <f>K795*L795*0.0333+K795</f>
        <v>112.5</v>
      </c>
      <c r="AE795">
        <f>R793*S793*0.0333+R793</f>
        <v>150</v>
      </c>
    </row>
    <row r="796" spans="1:31" ht="16.5" thickTop="1" thickBot="1" x14ac:dyDescent="0.3">
      <c r="A796" s="9"/>
      <c r="B796" s="9"/>
      <c r="C796">
        <f>IF(H796&gt;3.4,0,H796)+IF(O796&gt;3.4,0,O796)</f>
        <v>4</v>
      </c>
      <c r="D796" t="s">
        <v>16</v>
      </c>
      <c r="E796" t="s">
        <v>3</v>
      </c>
      <c r="F796" s="9"/>
      <c r="G796" s="14" t="s">
        <v>4</v>
      </c>
      <c r="H796" s="11">
        <v>1</v>
      </c>
      <c r="I796" s="11"/>
      <c r="J796" s="11"/>
      <c r="K796" s="11"/>
      <c r="L796" s="9"/>
      <c r="M796" s="9"/>
      <c r="N796" s="14" t="s">
        <v>13</v>
      </c>
      <c r="O796" s="11">
        <v>3</v>
      </c>
      <c r="P796" s="11"/>
      <c r="Q796" s="11"/>
      <c r="R796" s="11"/>
      <c r="S796" s="9"/>
      <c r="T796" s="9"/>
      <c r="U796" s="9"/>
      <c r="V796" s="28" t="s">
        <v>28</v>
      </c>
      <c r="W796" s="9"/>
      <c r="X796" s="27" t="s">
        <v>25</v>
      </c>
      <c r="Y796" s="9"/>
      <c r="Z796" s="27" t="s">
        <v>26</v>
      </c>
      <c r="AA796" s="9"/>
    </row>
    <row r="797" spans="1:31" ht="31.5" thickTop="1" thickBot="1" x14ac:dyDescent="0.3">
      <c r="A797" s="9"/>
      <c r="B797" s="9"/>
      <c r="C797" s="9"/>
      <c r="D797" s="9"/>
      <c r="E797" s="11"/>
      <c r="F797" s="11"/>
      <c r="G797" s="14" t="s">
        <v>33</v>
      </c>
      <c r="H797" s="20">
        <f>H755+IF(L758&lt;3.5,2.5,5)</f>
        <v>87.5</v>
      </c>
      <c r="I797" s="11" t="s">
        <v>31</v>
      </c>
      <c r="J797" s="11" t="s">
        <v>30</v>
      </c>
      <c r="K797" s="11" t="s">
        <v>34</v>
      </c>
      <c r="L797" s="10" t="s">
        <v>32</v>
      </c>
      <c r="M797" s="10"/>
      <c r="N797" s="14"/>
      <c r="O797" s="20">
        <f>O776</f>
        <v>210</v>
      </c>
      <c r="P797" s="11" t="s">
        <v>31</v>
      </c>
      <c r="Q797" s="11" t="s">
        <v>30</v>
      </c>
      <c r="R797" s="11" t="s">
        <v>34</v>
      </c>
      <c r="S797" s="10" t="s">
        <v>32</v>
      </c>
      <c r="T797" s="10"/>
      <c r="U797" s="26" t="s">
        <v>34</v>
      </c>
      <c r="V797" s="26" t="s">
        <v>48</v>
      </c>
      <c r="W797" s="26" t="s">
        <v>34</v>
      </c>
      <c r="X797" s="26" t="s">
        <v>48</v>
      </c>
      <c r="Y797" s="26" t="s">
        <v>34</v>
      </c>
      <c r="Z797" s="26" t="s">
        <v>48</v>
      </c>
      <c r="AA797" s="9"/>
    </row>
    <row r="798" spans="1:31" ht="16.5" thickTop="1" thickBot="1" x14ac:dyDescent="0.3">
      <c r="A798" s="9"/>
      <c r="B798" s="9"/>
      <c r="C798" s="9"/>
      <c r="D798" s="9"/>
      <c r="E798" s="11"/>
      <c r="F798" s="11"/>
      <c r="G798" s="14"/>
      <c r="H798" s="11"/>
      <c r="I798" s="15">
        <v>5</v>
      </c>
      <c r="J798" s="11">
        <v>65</v>
      </c>
      <c r="K798" s="12">
        <f>CEILING(H797*J798/100*0.9,2.5)</f>
        <v>52.5</v>
      </c>
      <c r="M798" s="9"/>
      <c r="N798" s="14"/>
      <c r="O798" s="11"/>
      <c r="P798" s="15">
        <v>5</v>
      </c>
      <c r="Q798" s="11">
        <v>75</v>
      </c>
      <c r="R798" s="12">
        <f>CEILING(O797*0.9*Q798/100,5)</f>
        <v>145</v>
      </c>
      <c r="T798" s="9"/>
      <c r="U798" s="8">
        <f>IF(V780&gt;11.5,U780+2.5,U780)</f>
        <v>17.5</v>
      </c>
      <c r="V798" s="4"/>
      <c r="W798" s="8">
        <f>IF(X780&gt;11.5,W780+2.5,W780)</f>
        <v>35</v>
      </c>
      <c r="X798" s="24"/>
      <c r="Y798" s="8">
        <f>IF(Z780&gt;11.5,Y780+2,Y780)</f>
        <v>8</v>
      </c>
      <c r="Z798" s="24"/>
      <c r="AA798" s="9"/>
    </row>
    <row r="799" spans="1:31" ht="16.5" thickTop="1" thickBot="1" x14ac:dyDescent="0.3">
      <c r="A799" s="9"/>
      <c r="B799" s="9"/>
      <c r="C799" s="9"/>
      <c r="D799" s="9"/>
      <c r="E799" s="11"/>
      <c r="F799" s="11"/>
      <c r="G799" s="14"/>
      <c r="H799" s="11"/>
      <c r="I799" s="15">
        <v>5</v>
      </c>
      <c r="J799" s="11">
        <v>65</v>
      </c>
      <c r="K799" s="12">
        <f>CEILING(H797*J799/100*0.9,2.5)</f>
        <v>52.5</v>
      </c>
      <c r="M799" s="9"/>
      <c r="N799" s="14"/>
      <c r="O799" s="11"/>
      <c r="P799" s="15">
        <v>3</v>
      </c>
      <c r="Q799" s="11">
        <v>85</v>
      </c>
      <c r="R799" s="12">
        <f>CEILING(O797*0.9*Q799/100,5)</f>
        <v>165</v>
      </c>
      <c r="T799" s="9"/>
      <c r="U799" s="8">
        <f>U798</f>
        <v>17.5</v>
      </c>
      <c r="V799" s="3"/>
      <c r="W799" s="8">
        <f>W798</f>
        <v>35</v>
      </c>
      <c r="X799" s="24"/>
      <c r="Y799" s="8">
        <f>Y798</f>
        <v>8</v>
      </c>
      <c r="Z799" s="24"/>
      <c r="AA799" s="9"/>
    </row>
    <row r="800" spans="1:31" ht="16.5" thickTop="1" thickBot="1" x14ac:dyDescent="0.3">
      <c r="A800" s="9"/>
      <c r="B800" s="9"/>
      <c r="C800" s="9"/>
      <c r="D800" s="9"/>
      <c r="E800" s="11"/>
      <c r="F800" s="11"/>
      <c r="G800" s="14"/>
      <c r="H800" s="11"/>
      <c r="I800" s="15">
        <v>5</v>
      </c>
      <c r="J800" s="11">
        <v>75</v>
      </c>
      <c r="K800" s="12">
        <f>CEILING(H797*J800/100*0.9,2.5)</f>
        <v>60</v>
      </c>
      <c r="M800" s="9"/>
      <c r="N800" s="14"/>
      <c r="O800" s="11" t="s">
        <v>35</v>
      </c>
      <c r="P800" s="15">
        <v>1</v>
      </c>
      <c r="Q800" s="11">
        <v>95</v>
      </c>
      <c r="R800" s="12">
        <f>CEILING(O797*0.9*Q800/100,5)</f>
        <v>180</v>
      </c>
      <c r="T800" s="9"/>
      <c r="U800" s="8">
        <f>U799</f>
        <v>17.5</v>
      </c>
      <c r="W800" s="8">
        <f>W799</f>
        <v>35</v>
      </c>
      <c r="X800" s="24"/>
      <c r="Y800" s="8">
        <f>Y799</f>
        <v>8</v>
      </c>
      <c r="Z800" s="24"/>
      <c r="AA800" s="9"/>
    </row>
    <row r="801" spans="1:32" ht="16.5" thickTop="1" thickBot="1" x14ac:dyDescent="0.3">
      <c r="A801" s="9"/>
      <c r="B801" s="9"/>
      <c r="C801" s="9"/>
      <c r="D801" s="9"/>
      <c r="E801" s="11"/>
      <c r="F801" s="11"/>
      <c r="G801" s="14"/>
      <c r="H801" s="11"/>
      <c r="I801" s="15">
        <v>5</v>
      </c>
      <c r="J801" s="11">
        <v>75</v>
      </c>
      <c r="K801" s="12">
        <f>CEILING(H797*J801/100*0.9,2.5)</f>
        <v>60</v>
      </c>
      <c r="M801" s="9"/>
      <c r="N801" s="14"/>
      <c r="O801" s="11"/>
      <c r="P801" s="11"/>
      <c r="Q801" s="11"/>
      <c r="R801" s="11"/>
      <c r="S801" s="9"/>
      <c r="T801" s="9"/>
      <c r="U801" s="8">
        <f>U800</f>
        <v>17.5</v>
      </c>
      <c r="W801" s="8">
        <f>W800</f>
        <v>35</v>
      </c>
      <c r="X801" s="25"/>
      <c r="Y801" s="8">
        <f>Y800</f>
        <v>8</v>
      </c>
      <c r="Z801" s="25"/>
      <c r="AA801" s="9"/>
    </row>
    <row r="802" spans="1:32" ht="16.5" thickTop="1" thickBot="1" x14ac:dyDescent="0.3">
      <c r="A802" s="9"/>
      <c r="B802" s="9"/>
      <c r="C802" s="9"/>
      <c r="D802" s="9"/>
      <c r="E802" s="11"/>
      <c r="F802" s="11"/>
      <c r="G802" s="14"/>
      <c r="H802" s="11"/>
      <c r="I802" s="15">
        <v>5</v>
      </c>
      <c r="J802" s="11">
        <v>85</v>
      </c>
      <c r="K802" s="12">
        <f>CEILING(H797*J802/100*0.9,2.5)</f>
        <v>67.5</v>
      </c>
      <c r="M802" s="9"/>
      <c r="N802" s="14"/>
      <c r="O802" s="11"/>
      <c r="P802" s="11"/>
      <c r="Q802" s="11"/>
      <c r="R802" s="11"/>
      <c r="S802" s="9"/>
      <c r="T802" s="9"/>
      <c r="U802" s="9"/>
      <c r="V802" s="9"/>
      <c r="W802" s="9"/>
      <c r="X802" s="9"/>
      <c r="Y802" s="9"/>
      <c r="Z802" s="9"/>
      <c r="AA802" s="9"/>
      <c r="AD802">
        <f>K802*L802*0.0333+K802</f>
        <v>67.5</v>
      </c>
      <c r="AF802">
        <f>R800*S800*0.0333+R800</f>
        <v>180</v>
      </c>
    </row>
    <row r="803" spans="1:32" ht="16.5" thickTop="1" thickBot="1" x14ac:dyDescent="0.3">
      <c r="A803" s="9"/>
      <c r="B803" s="9"/>
      <c r="C803">
        <f>IF(H803&gt;3.4,0,H803)+IF(O803&gt;3.4,0,O803)</f>
        <v>2</v>
      </c>
      <c r="D803" t="s">
        <v>17</v>
      </c>
      <c r="E803" t="s">
        <v>2</v>
      </c>
      <c r="F803" s="9"/>
      <c r="G803" s="14" t="s">
        <v>14</v>
      </c>
      <c r="H803" s="11">
        <v>2</v>
      </c>
      <c r="I803" s="11"/>
      <c r="J803" s="11"/>
      <c r="K803" s="11"/>
      <c r="L803" s="9"/>
      <c r="M803" s="9"/>
      <c r="N803" s="14" t="s">
        <v>12</v>
      </c>
      <c r="O803" s="11">
        <v>4</v>
      </c>
      <c r="P803" s="11"/>
      <c r="Q803" s="11"/>
      <c r="R803" s="11"/>
      <c r="S803" s="9"/>
      <c r="T803" s="9"/>
      <c r="U803" s="9"/>
      <c r="V803" s="27" t="s">
        <v>47</v>
      </c>
      <c r="W803" s="9"/>
      <c r="X803" s="17" t="s">
        <v>27</v>
      </c>
      <c r="Y803" s="9"/>
      <c r="Z803" s="9"/>
      <c r="AA803" s="9"/>
    </row>
    <row r="804" spans="1:32" ht="31.5" thickTop="1" thickBot="1" x14ac:dyDescent="0.3">
      <c r="A804" s="9"/>
      <c r="B804" s="9"/>
      <c r="C804" s="9"/>
      <c r="D804" s="9"/>
      <c r="E804" s="11"/>
      <c r="F804" s="11"/>
      <c r="G804" s="14" t="s">
        <v>33</v>
      </c>
      <c r="H804" s="19">
        <f>H790</f>
        <v>145</v>
      </c>
      <c r="I804" s="11" t="s">
        <v>31</v>
      </c>
      <c r="J804" s="11" t="s">
        <v>30</v>
      </c>
      <c r="K804" s="11" t="s">
        <v>34</v>
      </c>
      <c r="L804" s="10" t="s">
        <v>32</v>
      </c>
      <c r="M804" s="10"/>
      <c r="N804" s="14" t="s">
        <v>33</v>
      </c>
      <c r="O804" s="20">
        <f>O790</f>
        <v>170</v>
      </c>
      <c r="P804" s="11" t="s">
        <v>31</v>
      </c>
      <c r="Q804" s="11" t="s">
        <v>30</v>
      </c>
      <c r="R804" s="11" t="s">
        <v>34</v>
      </c>
      <c r="S804" s="10" t="s">
        <v>32</v>
      </c>
      <c r="T804" s="10"/>
      <c r="U804" s="26" t="s">
        <v>34</v>
      </c>
      <c r="V804" s="26" t="s">
        <v>48</v>
      </c>
      <c r="W804" s="26" t="s">
        <v>34</v>
      </c>
      <c r="X804" s="26" t="s">
        <v>48</v>
      </c>
      <c r="Y804" s="9"/>
      <c r="Z804" s="9"/>
      <c r="AA804" s="9"/>
    </row>
    <row r="805" spans="1:32" ht="16.5" thickTop="1" thickBot="1" x14ac:dyDescent="0.3">
      <c r="A805" s="9"/>
      <c r="B805" s="9"/>
      <c r="C805" s="9"/>
      <c r="D805" s="9"/>
      <c r="E805" s="11"/>
      <c r="F805" s="11"/>
      <c r="G805" s="14"/>
      <c r="H805" s="11"/>
      <c r="I805" s="15">
        <v>3</v>
      </c>
      <c r="J805" s="11">
        <v>70</v>
      </c>
      <c r="K805" s="12">
        <f>CEILING(H804*J805/100*0.9,2.5)</f>
        <v>92.5</v>
      </c>
      <c r="M805" s="9"/>
      <c r="N805" s="14"/>
      <c r="O805" s="11"/>
      <c r="P805" s="15">
        <v>5</v>
      </c>
      <c r="Q805" s="11">
        <v>40</v>
      </c>
      <c r="R805" s="12">
        <f>CEILING(O804*Q805/100*0.9,5)</f>
        <v>65</v>
      </c>
      <c r="T805" s="9"/>
      <c r="U805" s="8">
        <f>IF(V787&gt;11.5,U787+2.5,U787)</f>
        <v>60</v>
      </c>
      <c r="W805" s="8">
        <f>IF(X787&gt;11.5,W787+2.5,W787)</f>
        <v>42.5</v>
      </c>
      <c r="X805" s="24"/>
      <c r="Y805" s="9"/>
      <c r="Z805" s="9"/>
      <c r="AA805" s="9"/>
    </row>
    <row r="806" spans="1:32" ht="16.5" thickTop="1" thickBot="1" x14ac:dyDescent="0.3">
      <c r="A806" s="9"/>
      <c r="B806" s="9"/>
      <c r="C806" s="9"/>
      <c r="D806" s="9"/>
      <c r="E806" s="11"/>
      <c r="F806" s="11"/>
      <c r="G806" s="14"/>
      <c r="H806" s="11"/>
      <c r="I806" s="15">
        <v>3</v>
      </c>
      <c r="J806" s="11">
        <v>70</v>
      </c>
      <c r="K806" s="12">
        <f>CEILING(H804*J806/100*0.9,2.5)</f>
        <v>92.5</v>
      </c>
      <c r="M806" s="9"/>
      <c r="N806" s="14"/>
      <c r="O806" s="11"/>
      <c r="P806" s="15">
        <v>5</v>
      </c>
      <c r="Q806" s="11">
        <v>40</v>
      </c>
      <c r="R806" s="12">
        <f>CEILING(O804*Q806/100*0.9,5)</f>
        <v>65</v>
      </c>
      <c r="T806" s="9"/>
      <c r="U806" s="8">
        <f>U805</f>
        <v>60</v>
      </c>
      <c r="W806" s="8">
        <f>W805</f>
        <v>42.5</v>
      </c>
      <c r="X806" s="24"/>
      <c r="Y806" s="9"/>
      <c r="Z806" s="9"/>
      <c r="AA806" s="9"/>
    </row>
    <row r="807" spans="1:32" ht="16.5" thickTop="1" thickBot="1" x14ac:dyDescent="0.3">
      <c r="A807" s="9"/>
      <c r="B807" s="9"/>
      <c r="C807" s="9"/>
      <c r="D807" s="9"/>
      <c r="E807" s="11"/>
      <c r="F807" s="11"/>
      <c r="G807" s="14"/>
      <c r="H807" s="11"/>
      <c r="I807" s="15">
        <v>3</v>
      </c>
      <c r="J807" s="11">
        <v>80</v>
      </c>
      <c r="K807" s="12">
        <f>CEILING(H804*J807/100*0.9,2.5)</f>
        <v>105</v>
      </c>
      <c r="M807" s="9"/>
      <c r="N807" s="14"/>
      <c r="O807" s="11"/>
      <c r="P807" s="15">
        <v>5</v>
      </c>
      <c r="Q807" s="11">
        <v>50</v>
      </c>
      <c r="R807" s="12">
        <f>CEILING(O804*Q807/100*0.9,5)</f>
        <v>80</v>
      </c>
      <c r="T807" s="9"/>
      <c r="U807" s="8">
        <f>U806</f>
        <v>60</v>
      </c>
      <c r="W807" s="8">
        <f>W806</f>
        <v>42.5</v>
      </c>
      <c r="X807" s="24"/>
      <c r="Y807" s="9"/>
      <c r="Z807" s="9"/>
      <c r="AA807" s="9"/>
    </row>
    <row r="808" spans="1:32" ht="16.5" thickTop="1" thickBot="1" x14ac:dyDescent="0.3">
      <c r="A808" s="9"/>
      <c r="B808" s="9"/>
      <c r="C808" s="9"/>
      <c r="D808" s="9"/>
      <c r="E808" s="11"/>
      <c r="F808" s="11"/>
      <c r="G808" s="14"/>
      <c r="H808" s="11"/>
      <c r="I808" s="15">
        <v>3</v>
      </c>
      <c r="J808" s="11">
        <v>80</v>
      </c>
      <c r="K808" s="12">
        <f>CEILING(H804*J808/100*0.9,2.5)</f>
        <v>105</v>
      </c>
      <c r="M808" s="9"/>
      <c r="N808" s="14"/>
      <c r="O808" s="11"/>
      <c r="P808" s="15">
        <v>5</v>
      </c>
      <c r="Q808" s="11">
        <v>50</v>
      </c>
      <c r="R808" s="12">
        <f>CEILING(O804*Q808/100*0.9,5)</f>
        <v>80</v>
      </c>
      <c r="T808" s="9"/>
      <c r="U808" s="8">
        <f>U807</f>
        <v>60</v>
      </c>
      <c r="W808" s="8">
        <f>W807</f>
        <v>42.5</v>
      </c>
      <c r="X808" s="25"/>
      <c r="Y808" s="9"/>
      <c r="Z808" s="9"/>
      <c r="AA808" s="9"/>
    </row>
    <row r="809" spans="1:32" ht="16.5" thickTop="1" thickBot="1" x14ac:dyDescent="0.3">
      <c r="A809" s="9"/>
      <c r="B809" s="9"/>
      <c r="C809" s="9"/>
      <c r="D809" s="9"/>
      <c r="E809" s="11"/>
      <c r="F809" s="11"/>
      <c r="G809" s="14"/>
      <c r="H809" s="11"/>
      <c r="I809" s="15">
        <v>3</v>
      </c>
      <c r="J809" s="11">
        <v>90</v>
      </c>
      <c r="K809" s="12">
        <f>CEILING(H804*J809/100*0.9,2.5)</f>
        <v>117.5</v>
      </c>
      <c r="M809" s="9"/>
      <c r="N809" s="14"/>
      <c r="O809" s="11"/>
      <c r="P809" s="15">
        <v>5</v>
      </c>
      <c r="Q809" s="11">
        <v>60</v>
      </c>
      <c r="R809" s="12">
        <f>CEILING(O804*Q809/100*0.9,5)</f>
        <v>95</v>
      </c>
      <c r="T809" s="9"/>
      <c r="U809" s="9"/>
      <c r="V809" s="9"/>
      <c r="W809" s="9"/>
      <c r="X809" s="9"/>
      <c r="Y809" s="9"/>
      <c r="Z809" s="9"/>
      <c r="AA809" s="9"/>
      <c r="AC809">
        <f>K809*L809*0.0333+K809</f>
        <v>117.5</v>
      </c>
      <c r="AE809">
        <f>R809*S809*0.0333+R809</f>
        <v>95</v>
      </c>
    </row>
    <row r="810" spans="1:32" ht="16.5" thickTop="1" thickBot="1" x14ac:dyDescent="0.3">
      <c r="A810" s="9"/>
      <c r="B810" s="1" t="s">
        <v>69</v>
      </c>
      <c r="C810">
        <f>IF(H810&gt;3.4,0,H810)+IF(O810&gt;3.4,0,O810)</f>
        <v>4</v>
      </c>
      <c r="D810" t="s">
        <v>15</v>
      </c>
      <c r="E810" t="s">
        <v>2</v>
      </c>
      <c r="F810" s="9"/>
      <c r="G810" s="14" t="s">
        <v>14</v>
      </c>
      <c r="H810" s="11">
        <v>3</v>
      </c>
      <c r="I810" s="11"/>
      <c r="J810" s="11"/>
      <c r="K810" s="11"/>
      <c r="L810" s="9"/>
      <c r="M810" s="9"/>
      <c r="N810" s="14" t="s">
        <v>12</v>
      </c>
      <c r="O810" s="11">
        <v>1</v>
      </c>
      <c r="P810" s="11"/>
      <c r="Q810" s="11"/>
      <c r="R810" s="11"/>
      <c r="S810" s="9"/>
      <c r="T810" s="9"/>
      <c r="U810" s="30"/>
      <c r="V810" s="29" t="s">
        <v>49</v>
      </c>
      <c r="W810" s="9"/>
      <c r="X810" s="31" t="s">
        <v>27</v>
      </c>
      <c r="Y810" s="9"/>
      <c r="Z810" s="9"/>
      <c r="AA810" s="9"/>
    </row>
    <row r="811" spans="1:32" ht="31.5" thickTop="1" thickBot="1" x14ac:dyDescent="0.3">
      <c r="A811" s="9"/>
      <c r="B811" s="9"/>
      <c r="C811" s="9"/>
      <c r="D811" s="9"/>
      <c r="E811" s="11"/>
      <c r="F811" s="11"/>
      <c r="G811" s="14"/>
      <c r="H811" s="20">
        <f>H804</f>
        <v>145</v>
      </c>
      <c r="I811" s="11" t="s">
        <v>31</v>
      </c>
      <c r="J811" s="11" t="s">
        <v>30</v>
      </c>
      <c r="K811" s="11" t="s">
        <v>34</v>
      </c>
      <c r="L811" s="10" t="s">
        <v>32</v>
      </c>
      <c r="M811" s="10"/>
      <c r="N811" s="14" t="s">
        <v>33</v>
      </c>
      <c r="O811" s="20">
        <f>O790+IF(S793&lt;3.5,2.5,5)</f>
        <v>172.5</v>
      </c>
      <c r="P811" s="11" t="s">
        <v>31</v>
      </c>
      <c r="Q811" s="11" t="s">
        <v>30</v>
      </c>
      <c r="R811" s="11" t="s">
        <v>34</v>
      </c>
      <c r="S811" s="10" t="s">
        <v>32</v>
      </c>
      <c r="T811" s="10"/>
      <c r="U811" s="26" t="s">
        <v>34</v>
      </c>
      <c r="V811" s="26" t="s">
        <v>48</v>
      </c>
      <c r="W811" s="26" t="s">
        <v>34</v>
      </c>
      <c r="X811" s="26" t="s">
        <v>48</v>
      </c>
      <c r="Y811" s="9"/>
      <c r="Z811" s="9"/>
      <c r="AA811" s="9"/>
    </row>
    <row r="812" spans="1:32" ht="16.5" thickTop="1" thickBot="1" x14ac:dyDescent="0.3">
      <c r="A812" s="9"/>
      <c r="B812" s="9"/>
      <c r="C812" s="9"/>
      <c r="D812" s="9"/>
      <c r="E812" s="11"/>
      <c r="F812" s="11"/>
      <c r="G812" s="14"/>
      <c r="H812" s="11"/>
      <c r="I812" s="15">
        <v>5</v>
      </c>
      <c r="J812" s="11">
        <v>75</v>
      </c>
      <c r="K812" s="12">
        <f>CEILING(H811*0.9*J812/100,2.5)</f>
        <v>100</v>
      </c>
      <c r="M812" s="9"/>
      <c r="N812" s="14"/>
      <c r="O812" s="11"/>
      <c r="P812" s="15">
        <v>5</v>
      </c>
      <c r="Q812" s="11">
        <v>65</v>
      </c>
      <c r="R812" s="12">
        <f>CEILING(O811*Q812/100*0.9,5)</f>
        <v>105</v>
      </c>
      <c r="T812" s="9"/>
      <c r="U812" s="8">
        <f>IF(V794&gt;11.5,U794+2.5,U794)</f>
        <v>70</v>
      </c>
      <c r="V812" s="4"/>
      <c r="W812" s="8">
        <f>IF(X808&gt;11.5,W808+2.5,W808)</f>
        <v>42.5</v>
      </c>
      <c r="X812" s="24"/>
      <c r="Y812" s="9"/>
      <c r="Z812" s="9"/>
      <c r="AA812" s="9"/>
    </row>
    <row r="813" spans="1:32" ht="16.5" thickTop="1" thickBot="1" x14ac:dyDescent="0.3">
      <c r="A813" s="9"/>
      <c r="B813" s="9"/>
      <c r="C813" s="9"/>
      <c r="D813" s="9"/>
      <c r="E813" s="11"/>
      <c r="F813" s="11"/>
      <c r="G813" s="14"/>
      <c r="H813" s="11"/>
      <c r="I813" s="15">
        <v>3</v>
      </c>
      <c r="J813" s="11">
        <v>85</v>
      </c>
      <c r="K813" s="12">
        <f>CEILING(H811*0.9*J813/100,2.5)</f>
        <v>112.5</v>
      </c>
      <c r="M813" s="9"/>
      <c r="N813" s="14"/>
      <c r="O813" s="11"/>
      <c r="P813" s="15">
        <v>5</v>
      </c>
      <c r="Q813" s="11">
        <v>65</v>
      </c>
      <c r="R813" s="12">
        <f>CEILING(O811*Q813/100*0.9,5)</f>
        <v>105</v>
      </c>
      <c r="T813" s="9"/>
      <c r="U813" s="8">
        <f>U812</f>
        <v>70</v>
      </c>
      <c r="V813" s="4"/>
      <c r="W813" s="8">
        <f>W812</f>
        <v>42.5</v>
      </c>
      <c r="X813" s="24"/>
      <c r="Y813" s="9"/>
      <c r="Z813" s="9"/>
      <c r="AA813" s="9"/>
    </row>
    <row r="814" spans="1:32" ht="16.5" thickTop="1" thickBot="1" x14ac:dyDescent="0.3">
      <c r="A814" s="9"/>
      <c r="B814" s="9"/>
      <c r="C814" s="9"/>
      <c r="D814" s="9"/>
      <c r="E814" s="11"/>
      <c r="F814" s="11"/>
      <c r="G814" s="14"/>
      <c r="H814" s="11" t="s">
        <v>35</v>
      </c>
      <c r="I814" s="15">
        <v>1</v>
      </c>
      <c r="J814" s="11">
        <v>95</v>
      </c>
      <c r="K814" s="12">
        <f>CEILING(H811*0.9*J814/100,2.5)</f>
        <v>125</v>
      </c>
      <c r="M814" s="9"/>
      <c r="N814" s="14"/>
      <c r="O814" s="11"/>
      <c r="P814" s="15">
        <v>5</v>
      </c>
      <c r="Q814" s="11">
        <v>75</v>
      </c>
      <c r="R814" s="12">
        <f>CEILING(O811*Q814/100*0.9,5)</f>
        <v>120</v>
      </c>
      <c r="T814" s="9"/>
      <c r="U814" s="8">
        <f>U813</f>
        <v>70</v>
      </c>
      <c r="V814" s="4"/>
      <c r="W814" s="8">
        <f>W813</f>
        <v>42.5</v>
      </c>
      <c r="X814" s="24"/>
      <c r="Y814" s="9"/>
      <c r="Z814" s="9"/>
      <c r="AA814" s="9"/>
      <c r="AC814">
        <f>K812*L812*0.0333+K812</f>
        <v>100</v>
      </c>
      <c r="AE814">
        <f>R814*S814*0.0333+R814</f>
        <v>120</v>
      </c>
    </row>
    <row r="815" spans="1:32" ht="16.5" thickTop="1" thickBot="1" x14ac:dyDescent="0.3">
      <c r="A815" s="9"/>
      <c r="B815" s="9"/>
      <c r="C815" s="9"/>
      <c r="D815" s="9"/>
      <c r="E815" s="11"/>
      <c r="F815" s="11"/>
      <c r="G815" s="14"/>
      <c r="H815" s="11"/>
      <c r="I815" s="11"/>
      <c r="J815" s="11"/>
      <c r="K815" s="11"/>
      <c r="L815" s="9"/>
      <c r="M815" s="9"/>
      <c r="N815" s="14"/>
      <c r="O815" s="11"/>
      <c r="P815" s="15">
        <v>5</v>
      </c>
      <c r="Q815" s="11">
        <v>75</v>
      </c>
      <c r="R815" s="12">
        <f>CEILING(O811*Q815/100*0.9,5)</f>
        <v>120</v>
      </c>
      <c r="T815" s="9"/>
      <c r="U815" s="8">
        <f>U814</f>
        <v>70</v>
      </c>
      <c r="V815" s="4"/>
      <c r="W815" s="8">
        <f>W814</f>
        <v>42.5</v>
      </c>
      <c r="X815" s="25"/>
      <c r="Y815" s="9"/>
      <c r="Z815" s="9"/>
      <c r="AA815" s="9"/>
    </row>
    <row r="816" spans="1:32" ht="16.5" thickTop="1" thickBot="1" x14ac:dyDescent="0.3">
      <c r="A816" s="9"/>
      <c r="B816" s="9"/>
      <c r="C816" s="9"/>
      <c r="D816" s="9"/>
      <c r="E816" s="11"/>
      <c r="F816" s="11"/>
      <c r="G816" s="14"/>
      <c r="H816" s="11"/>
      <c r="I816" s="11"/>
      <c r="J816" s="11"/>
      <c r="K816" s="11"/>
      <c r="L816" s="9"/>
      <c r="M816" s="9"/>
      <c r="N816" s="14"/>
      <c r="O816" s="11"/>
      <c r="P816" s="16">
        <v>5</v>
      </c>
      <c r="Q816" s="11">
        <v>85</v>
      </c>
      <c r="R816" s="12">
        <f>CEILING(O811*Q816/100*0.9,5)</f>
        <v>135</v>
      </c>
      <c r="T816" s="9"/>
      <c r="U816" s="9"/>
      <c r="V816" s="9"/>
      <c r="W816" s="9"/>
      <c r="X816" s="9"/>
      <c r="Y816" s="9"/>
      <c r="Z816" s="9"/>
      <c r="AA816" s="9"/>
    </row>
    <row r="817" spans="1:32" ht="16.5" thickTop="1" thickBot="1" x14ac:dyDescent="0.3">
      <c r="A817" s="9"/>
      <c r="B817" s="9"/>
      <c r="C817">
        <f>IF(H817&gt;3.4,0,H817)+IF(O817&gt;3.4,0,O817)</f>
        <v>2</v>
      </c>
      <c r="D817" t="s">
        <v>16</v>
      </c>
      <c r="E817" t="s">
        <v>3</v>
      </c>
      <c r="F817" s="9"/>
      <c r="G817" s="14" t="s">
        <v>4</v>
      </c>
      <c r="H817" s="11">
        <v>2</v>
      </c>
      <c r="I817" s="11"/>
      <c r="J817" s="11"/>
      <c r="K817" s="11"/>
      <c r="L817" s="9"/>
      <c r="M817" s="9"/>
      <c r="N817" s="14" t="s">
        <v>13</v>
      </c>
      <c r="O817" s="11">
        <v>4</v>
      </c>
      <c r="P817" s="11"/>
      <c r="Q817" s="11"/>
      <c r="R817" s="11"/>
      <c r="S817" s="9"/>
      <c r="T817" s="9"/>
      <c r="U817" s="9"/>
      <c r="V817" s="28" t="s">
        <v>28</v>
      </c>
      <c r="W817" s="9"/>
      <c r="X817" s="27" t="s">
        <v>25</v>
      </c>
      <c r="Y817" s="9"/>
      <c r="Z817" s="27" t="s">
        <v>26</v>
      </c>
      <c r="AA817" s="9"/>
    </row>
    <row r="818" spans="1:32" ht="31.5" thickTop="1" thickBot="1" x14ac:dyDescent="0.3">
      <c r="A818" s="9"/>
      <c r="B818" s="9"/>
      <c r="C818" s="9"/>
      <c r="D818" s="9"/>
      <c r="E818" s="11"/>
      <c r="F818" s="11"/>
      <c r="G818" s="14" t="s">
        <v>33</v>
      </c>
      <c r="H818" s="20">
        <f>H797</f>
        <v>87.5</v>
      </c>
      <c r="I818" s="11" t="s">
        <v>31</v>
      </c>
      <c r="J818" s="11" t="s">
        <v>30</v>
      </c>
      <c r="K818" s="11" t="s">
        <v>34</v>
      </c>
      <c r="L818" s="10" t="s">
        <v>32</v>
      </c>
      <c r="M818" s="10"/>
      <c r="N818" s="14" t="s">
        <v>33</v>
      </c>
      <c r="O818" s="20">
        <f>O797</f>
        <v>210</v>
      </c>
      <c r="P818" s="11" t="s">
        <v>31</v>
      </c>
      <c r="Q818" s="11" t="s">
        <v>30</v>
      </c>
      <c r="R818" s="11" t="s">
        <v>34</v>
      </c>
      <c r="S818" s="10" t="s">
        <v>32</v>
      </c>
      <c r="T818" s="10"/>
      <c r="U818" s="26" t="s">
        <v>34</v>
      </c>
      <c r="V818" s="26" t="s">
        <v>48</v>
      </c>
      <c r="W818" s="26" t="s">
        <v>34</v>
      </c>
      <c r="X818" s="26" t="s">
        <v>48</v>
      </c>
      <c r="Y818" s="26" t="s">
        <v>34</v>
      </c>
      <c r="Z818" s="26" t="s">
        <v>48</v>
      </c>
      <c r="AA818" s="9"/>
    </row>
    <row r="819" spans="1:32" ht="16.5" thickTop="1" thickBot="1" x14ac:dyDescent="0.3">
      <c r="A819" s="9"/>
      <c r="B819" s="9"/>
      <c r="C819" s="9"/>
      <c r="D819" s="9"/>
      <c r="E819" s="11"/>
      <c r="F819" s="11"/>
      <c r="G819" s="14"/>
      <c r="H819" s="11"/>
      <c r="I819" s="15">
        <v>3</v>
      </c>
      <c r="J819" s="11">
        <v>70</v>
      </c>
      <c r="K819" s="12">
        <f>CEILING(H818*J819/100*0.9,2.5)</f>
        <v>57.5</v>
      </c>
      <c r="M819" s="9"/>
      <c r="N819" s="14"/>
      <c r="O819" s="11"/>
      <c r="P819" s="15">
        <v>5</v>
      </c>
      <c r="Q819" s="11">
        <v>40</v>
      </c>
      <c r="R819" s="12">
        <f>CEILING(O818*Q819/100*0.9,5)</f>
        <v>80</v>
      </c>
      <c r="T819" s="9"/>
      <c r="U819" s="8">
        <f>IF(V801&gt;11.5,U801+2.5,U801)</f>
        <v>17.5</v>
      </c>
      <c r="V819" s="4"/>
      <c r="W819" s="8">
        <f>IF(X801&gt;11.5,W801+2.5,W801)</f>
        <v>35</v>
      </c>
      <c r="X819" s="24"/>
      <c r="Y819" s="8">
        <f>IF(Z801&gt;11.5,Y801+2,Y801)</f>
        <v>8</v>
      </c>
      <c r="Z819" s="24"/>
      <c r="AA819" s="9"/>
    </row>
    <row r="820" spans="1:32" ht="16.5" thickTop="1" thickBot="1" x14ac:dyDescent="0.3">
      <c r="A820" s="9"/>
      <c r="B820" s="9"/>
      <c r="C820" s="9"/>
      <c r="D820" s="9"/>
      <c r="E820" s="11"/>
      <c r="F820" s="11"/>
      <c r="G820" s="14"/>
      <c r="H820" s="11"/>
      <c r="I820" s="15">
        <v>3</v>
      </c>
      <c r="J820" s="11">
        <v>70</v>
      </c>
      <c r="K820" s="12">
        <f>CEILING(H818*J820/100*0.9,2.5)</f>
        <v>57.5</v>
      </c>
      <c r="M820" s="9"/>
      <c r="N820" s="14"/>
      <c r="O820" s="11"/>
      <c r="P820" s="15">
        <v>5</v>
      </c>
      <c r="Q820" s="11">
        <v>40</v>
      </c>
      <c r="R820" s="12">
        <f>CEILING(O818*Q820/100*0.9,5)</f>
        <v>80</v>
      </c>
      <c r="T820" s="9"/>
      <c r="U820" s="8">
        <f>U819</f>
        <v>17.5</v>
      </c>
      <c r="V820" s="3"/>
      <c r="W820" s="8">
        <f>W819</f>
        <v>35</v>
      </c>
      <c r="X820" s="24"/>
      <c r="Y820" s="8">
        <f>Y819</f>
        <v>8</v>
      </c>
      <c r="Z820" s="24"/>
      <c r="AA820" s="9"/>
    </row>
    <row r="821" spans="1:32" ht="16.5" thickTop="1" thickBot="1" x14ac:dyDescent="0.3">
      <c r="A821" s="9"/>
      <c r="B821" s="9"/>
      <c r="C821" s="9"/>
      <c r="D821" s="9"/>
      <c r="E821" s="11"/>
      <c r="F821" s="11"/>
      <c r="G821" s="14"/>
      <c r="H821" s="11"/>
      <c r="I821" s="15">
        <v>3</v>
      </c>
      <c r="J821" s="11">
        <v>80</v>
      </c>
      <c r="K821" s="12">
        <f>CEILING(H818*J821/100*0.9,2.5)</f>
        <v>65</v>
      </c>
      <c r="M821" s="9"/>
      <c r="N821" s="14"/>
      <c r="O821" s="11"/>
      <c r="P821" s="15">
        <v>5</v>
      </c>
      <c r="Q821" s="11">
        <v>50</v>
      </c>
      <c r="R821" s="12">
        <f>CEILING(O818*Q821/100*0.9,5)</f>
        <v>95</v>
      </c>
      <c r="T821" s="9"/>
      <c r="U821" s="8">
        <f>U820</f>
        <v>17.5</v>
      </c>
      <c r="W821" s="8">
        <f>W820</f>
        <v>35</v>
      </c>
      <c r="X821" s="24"/>
      <c r="Y821" s="8">
        <f>Y820</f>
        <v>8</v>
      </c>
      <c r="Z821" s="24"/>
      <c r="AA821" s="9"/>
    </row>
    <row r="822" spans="1:32" ht="16.5" thickTop="1" thickBot="1" x14ac:dyDescent="0.3">
      <c r="A822" s="9"/>
      <c r="B822" s="9"/>
      <c r="C822" s="9"/>
      <c r="D822" s="9"/>
      <c r="E822" s="11"/>
      <c r="F822" s="11"/>
      <c r="G822" s="14"/>
      <c r="H822" s="11"/>
      <c r="I822" s="15">
        <v>3</v>
      </c>
      <c r="J822" s="11">
        <v>80</v>
      </c>
      <c r="K822" s="12">
        <f>CEILING(H818*J822/100*0.9,2.5)</f>
        <v>65</v>
      </c>
      <c r="M822" s="9"/>
      <c r="N822" s="14"/>
      <c r="O822" s="11"/>
      <c r="P822" s="15">
        <v>5</v>
      </c>
      <c r="Q822" s="11">
        <v>50</v>
      </c>
      <c r="R822" s="12">
        <f>CEILING(O818*Q822/100*0.9,5)</f>
        <v>95</v>
      </c>
      <c r="T822" s="9"/>
      <c r="U822" s="8">
        <f>U821</f>
        <v>17.5</v>
      </c>
      <c r="W822" s="8">
        <f>W821</f>
        <v>35</v>
      </c>
      <c r="X822" s="25"/>
      <c r="Y822" s="8">
        <f>Y821</f>
        <v>8</v>
      </c>
      <c r="Z822" s="25"/>
      <c r="AA822" s="9"/>
    </row>
    <row r="823" spans="1:32" ht="16.5" thickTop="1" thickBot="1" x14ac:dyDescent="0.3">
      <c r="A823" s="9"/>
      <c r="B823" s="9"/>
      <c r="C823" s="9"/>
      <c r="D823" s="9"/>
      <c r="E823" s="11"/>
      <c r="F823" s="11"/>
      <c r="G823" s="14"/>
      <c r="H823" s="11"/>
      <c r="I823" s="15">
        <v>3</v>
      </c>
      <c r="J823" s="11">
        <v>90</v>
      </c>
      <c r="K823" s="12">
        <f>CEILING(H818*J823/100*0.9,2.5)</f>
        <v>72.5</v>
      </c>
      <c r="M823" s="9"/>
      <c r="N823" s="14"/>
      <c r="O823" s="11"/>
      <c r="P823" s="15">
        <v>5</v>
      </c>
      <c r="Q823" s="11">
        <v>60</v>
      </c>
      <c r="R823" s="12">
        <f>CEILING(O818*Q823/100*0.9,5)</f>
        <v>115</v>
      </c>
      <c r="T823" s="9"/>
      <c r="U823" s="9"/>
      <c r="V823" s="9"/>
      <c r="W823" s="9"/>
      <c r="X823" s="9"/>
      <c r="Y823" s="9"/>
      <c r="Z823" s="9"/>
      <c r="AA823" s="9"/>
      <c r="AD823">
        <f>K823*L823*0.0333+K823</f>
        <v>72.5</v>
      </c>
      <c r="AF823">
        <f>R823*S823*0.0333+R823</f>
        <v>115</v>
      </c>
    </row>
    <row r="824" spans="1:32" ht="16.5" thickTop="1" thickBot="1" x14ac:dyDescent="0.3">
      <c r="A824" s="9"/>
      <c r="B824" s="9"/>
      <c r="C824">
        <f>IF(H824&gt;3.4,0,H824)+IF(O824&gt;3.4,0,O824)</f>
        <v>2</v>
      </c>
      <c r="D824" t="s">
        <v>17</v>
      </c>
      <c r="E824" t="s">
        <v>2</v>
      </c>
      <c r="F824" s="9"/>
      <c r="G824" s="14" t="s">
        <v>14</v>
      </c>
      <c r="H824" s="11">
        <v>4</v>
      </c>
      <c r="I824" s="11"/>
      <c r="J824" s="11"/>
      <c r="K824" s="11"/>
      <c r="L824" s="9"/>
      <c r="M824" s="9"/>
      <c r="N824" s="14" t="s">
        <v>12</v>
      </c>
      <c r="O824" s="11">
        <v>2</v>
      </c>
      <c r="P824" s="11"/>
      <c r="Q824" s="11"/>
      <c r="R824" s="11"/>
      <c r="S824" s="9"/>
      <c r="T824" s="9"/>
      <c r="U824" s="9"/>
      <c r="V824" s="27" t="s">
        <v>47</v>
      </c>
      <c r="W824" s="9"/>
      <c r="X824" s="17" t="s">
        <v>27</v>
      </c>
      <c r="Y824" s="9"/>
      <c r="Z824" s="9"/>
      <c r="AA824" s="9"/>
    </row>
    <row r="825" spans="1:32" ht="31.5" thickTop="1" thickBot="1" x14ac:dyDescent="0.3">
      <c r="A825" s="9"/>
      <c r="B825" s="9"/>
      <c r="C825" s="9"/>
      <c r="D825" s="9"/>
      <c r="E825" s="11"/>
      <c r="F825" s="11"/>
      <c r="G825" s="14" t="s">
        <v>33</v>
      </c>
      <c r="H825" s="20">
        <f>H811</f>
        <v>145</v>
      </c>
      <c r="I825" s="11" t="s">
        <v>31</v>
      </c>
      <c r="J825" s="11" t="s">
        <v>30</v>
      </c>
      <c r="K825" s="11" t="s">
        <v>34</v>
      </c>
      <c r="L825" s="10" t="s">
        <v>32</v>
      </c>
      <c r="M825" s="10"/>
      <c r="N825" s="14" t="s">
        <v>33</v>
      </c>
      <c r="O825" s="20">
        <f>O811</f>
        <v>172.5</v>
      </c>
      <c r="P825" s="11" t="s">
        <v>31</v>
      </c>
      <c r="Q825" s="11" t="s">
        <v>30</v>
      </c>
      <c r="R825" s="11" t="s">
        <v>34</v>
      </c>
      <c r="S825" s="10" t="s">
        <v>32</v>
      </c>
      <c r="T825" s="10"/>
      <c r="U825" s="26" t="s">
        <v>34</v>
      </c>
      <c r="V825" s="26" t="s">
        <v>48</v>
      </c>
      <c r="W825" s="26" t="s">
        <v>34</v>
      </c>
      <c r="X825" s="26" t="s">
        <v>48</v>
      </c>
      <c r="Y825" s="9"/>
      <c r="Z825" s="9"/>
      <c r="AA825" s="9"/>
    </row>
    <row r="826" spans="1:32" ht="16.5" thickTop="1" thickBot="1" x14ac:dyDescent="0.3">
      <c r="A826" s="9"/>
      <c r="B826" s="9"/>
      <c r="C826" s="9"/>
      <c r="D826" s="9"/>
      <c r="E826" s="11"/>
      <c r="F826" s="11"/>
      <c r="G826" s="14"/>
      <c r="H826" s="11"/>
      <c r="I826" s="15">
        <v>5</v>
      </c>
      <c r="J826" s="11">
        <v>40</v>
      </c>
      <c r="K826" s="12">
        <f>CEILING(H825*J826/100*0.9,2.5)</f>
        <v>52.5</v>
      </c>
      <c r="M826" s="9"/>
      <c r="N826" s="14"/>
      <c r="O826" s="11"/>
      <c r="P826" s="15">
        <v>3</v>
      </c>
      <c r="Q826" s="11">
        <v>70</v>
      </c>
      <c r="R826" s="12">
        <f>CEILING(O825*Q826/100*0.9,5)</f>
        <v>110</v>
      </c>
      <c r="T826" s="9"/>
      <c r="U826" s="8">
        <f>IF(V808&gt;11.5,U808+2.5,U808)</f>
        <v>60</v>
      </c>
      <c r="W826" s="8">
        <f>IF(X808&gt;11.5,W808+2.5,W808)</f>
        <v>42.5</v>
      </c>
      <c r="X826" s="24"/>
      <c r="Y826" s="9"/>
      <c r="Z826" s="9"/>
      <c r="AA826" s="9"/>
    </row>
    <row r="827" spans="1:32" ht="16.5" thickTop="1" thickBot="1" x14ac:dyDescent="0.3">
      <c r="A827" s="9"/>
      <c r="B827" s="9"/>
      <c r="C827" s="9"/>
      <c r="D827" s="9"/>
      <c r="E827" s="11"/>
      <c r="F827" s="11"/>
      <c r="G827" s="14"/>
      <c r="H827" s="11"/>
      <c r="I827" s="15">
        <v>5</v>
      </c>
      <c r="J827" s="11">
        <v>40</v>
      </c>
      <c r="K827" s="12">
        <f>CEILING(H825*J827/100*0.9,2.5)</f>
        <v>52.5</v>
      </c>
      <c r="M827" s="9"/>
      <c r="N827" s="14"/>
      <c r="O827" s="11"/>
      <c r="P827" s="15">
        <v>3</v>
      </c>
      <c r="Q827" s="11">
        <v>70</v>
      </c>
      <c r="R827" s="12">
        <f>CEILING(O825*Q827/100*0.9,5)</f>
        <v>110</v>
      </c>
      <c r="T827" s="9"/>
      <c r="U827" s="8">
        <f>U826</f>
        <v>60</v>
      </c>
      <c r="W827" s="8">
        <f>W826</f>
        <v>42.5</v>
      </c>
      <c r="X827" s="24"/>
      <c r="Y827" s="9"/>
      <c r="Z827" s="9"/>
      <c r="AA827" s="9"/>
    </row>
    <row r="828" spans="1:32" ht="16.5" thickTop="1" thickBot="1" x14ac:dyDescent="0.3">
      <c r="A828" s="9"/>
      <c r="B828" s="9"/>
      <c r="C828" s="9"/>
      <c r="D828" s="9"/>
      <c r="E828" s="11"/>
      <c r="F828" s="11"/>
      <c r="G828" s="14"/>
      <c r="H828" s="11"/>
      <c r="I828" s="15">
        <v>5</v>
      </c>
      <c r="J828" s="11">
        <v>50</v>
      </c>
      <c r="K828" s="12">
        <f>CEILING(H825*J828/100*0.9,2.5)</f>
        <v>67.5</v>
      </c>
      <c r="M828" s="9"/>
      <c r="N828" s="14"/>
      <c r="O828" s="11"/>
      <c r="P828" s="15">
        <v>3</v>
      </c>
      <c r="Q828" s="11">
        <v>80</v>
      </c>
      <c r="R828" s="12">
        <f>CEILING(O825*Q828/100*0.9,5)</f>
        <v>125</v>
      </c>
      <c r="T828" s="9"/>
      <c r="U828" s="8">
        <f>U827</f>
        <v>60</v>
      </c>
      <c r="W828" s="8">
        <f>W827</f>
        <v>42.5</v>
      </c>
      <c r="X828" s="24"/>
      <c r="Y828" s="9"/>
      <c r="Z828" s="9"/>
      <c r="AA828" s="9"/>
    </row>
    <row r="829" spans="1:32" ht="16.5" thickTop="1" thickBot="1" x14ac:dyDescent="0.3">
      <c r="A829" s="9"/>
      <c r="B829" s="9"/>
      <c r="C829" s="9"/>
      <c r="D829" s="9"/>
      <c r="E829" s="11"/>
      <c r="F829" s="11"/>
      <c r="G829" s="14"/>
      <c r="H829" s="11"/>
      <c r="I829" s="15">
        <v>5</v>
      </c>
      <c r="J829" s="11">
        <v>50</v>
      </c>
      <c r="K829" s="12">
        <f>CEILING(H825*J829/100*0.9,2.5)</f>
        <v>67.5</v>
      </c>
      <c r="M829" s="9"/>
      <c r="N829" s="14"/>
      <c r="O829" s="11"/>
      <c r="P829" s="15">
        <v>3</v>
      </c>
      <c r="Q829" s="11">
        <v>80</v>
      </c>
      <c r="R829" s="12">
        <f>CEILING(O825*Q829/100*0.9,5)</f>
        <v>125</v>
      </c>
      <c r="T829" s="9"/>
      <c r="U829" s="8">
        <f>U828</f>
        <v>60</v>
      </c>
      <c r="W829" s="8">
        <f>W828</f>
        <v>42.5</v>
      </c>
      <c r="X829" s="25"/>
      <c r="Y829" s="9"/>
      <c r="Z829" s="9"/>
      <c r="AA829" s="9"/>
    </row>
    <row r="830" spans="1:32" ht="16.5" thickTop="1" thickBot="1" x14ac:dyDescent="0.3">
      <c r="A830" s="9"/>
      <c r="B830" s="9"/>
      <c r="C830" s="9"/>
      <c r="D830" s="9"/>
      <c r="E830" s="11"/>
      <c r="F830" s="11"/>
      <c r="G830" s="14"/>
      <c r="H830" s="11"/>
      <c r="I830" s="16">
        <v>5</v>
      </c>
      <c r="J830" s="11">
        <v>60</v>
      </c>
      <c r="K830" s="12">
        <f>CEILING(H825*J830/100*0.9,2.5)</f>
        <v>80</v>
      </c>
      <c r="M830" s="9"/>
      <c r="N830" s="14"/>
      <c r="O830" s="11"/>
      <c r="P830" s="16">
        <v>3</v>
      </c>
      <c r="Q830" s="11">
        <v>90</v>
      </c>
      <c r="R830" s="12">
        <f>CEILING(O825*Q830/100*0.9,5)</f>
        <v>140</v>
      </c>
      <c r="T830" s="9"/>
      <c r="U830" s="9"/>
      <c r="V830" s="9"/>
      <c r="W830" s="9"/>
      <c r="X830" s="9"/>
      <c r="Y830" s="9"/>
      <c r="Z830" s="9"/>
      <c r="AA830" s="9"/>
      <c r="AC830">
        <f>K830*L830*0.0333+K830</f>
        <v>80</v>
      </c>
      <c r="AE830">
        <f>R830*S830*0.0333+R830</f>
        <v>140</v>
      </c>
    </row>
    <row r="831" spans="1:32" ht="16.5" thickTop="1" thickBot="1" x14ac:dyDescent="0.3">
      <c r="A831" s="9"/>
      <c r="B831" s="1" t="s">
        <v>70</v>
      </c>
      <c r="C831">
        <f>IF(H831&gt;3.4,0,H831)+IF(O831&gt;3.4,0,O831)</f>
        <v>4</v>
      </c>
      <c r="D831" t="s">
        <v>15</v>
      </c>
      <c r="E831" t="s">
        <v>2</v>
      </c>
      <c r="F831" s="9"/>
      <c r="G831" s="14" t="s">
        <v>14</v>
      </c>
      <c r="H831" s="11">
        <v>1</v>
      </c>
      <c r="I831" s="11"/>
      <c r="J831" s="11"/>
      <c r="K831" s="11"/>
      <c r="L831" s="9"/>
      <c r="M831" s="9"/>
      <c r="N831" s="14" t="s">
        <v>12</v>
      </c>
      <c r="O831" s="11">
        <v>3</v>
      </c>
      <c r="P831" s="11"/>
      <c r="Q831" s="11"/>
      <c r="R831" s="11"/>
      <c r="S831" s="9"/>
      <c r="T831" s="9"/>
      <c r="U831" s="30"/>
      <c r="V831" s="29" t="s">
        <v>49</v>
      </c>
      <c r="W831" s="9"/>
      <c r="X831" s="31" t="s">
        <v>27</v>
      </c>
      <c r="Y831" s="9"/>
      <c r="Z831" s="9"/>
      <c r="AA831" s="9"/>
    </row>
    <row r="832" spans="1:32" ht="31.5" thickTop="1" thickBot="1" x14ac:dyDescent="0.3">
      <c r="A832" s="9"/>
      <c r="B832" s="9"/>
      <c r="C832" s="9"/>
      <c r="D832" s="9"/>
      <c r="E832" s="11"/>
      <c r="F832" s="11"/>
      <c r="G832" s="14" t="s">
        <v>33</v>
      </c>
      <c r="H832" s="20">
        <f>H811+IF(L814&lt;3.5,2.5,5)</f>
        <v>147.5</v>
      </c>
      <c r="I832" s="11" t="s">
        <v>31</v>
      </c>
      <c r="J832" s="11" t="s">
        <v>30</v>
      </c>
      <c r="K832" s="11" t="s">
        <v>34</v>
      </c>
      <c r="L832" s="10" t="s">
        <v>32</v>
      </c>
      <c r="M832" s="10"/>
      <c r="N832" s="14"/>
      <c r="O832" s="20">
        <f>O825</f>
        <v>172.5</v>
      </c>
      <c r="P832" s="11" t="s">
        <v>31</v>
      </c>
      <c r="Q832" s="11" t="s">
        <v>30</v>
      </c>
      <c r="R832" s="11" t="s">
        <v>34</v>
      </c>
      <c r="S832" s="10" t="s">
        <v>32</v>
      </c>
      <c r="T832" s="10"/>
      <c r="U832" s="26" t="s">
        <v>34</v>
      </c>
      <c r="V832" s="26" t="s">
        <v>48</v>
      </c>
      <c r="W832" s="26" t="s">
        <v>34</v>
      </c>
      <c r="X832" s="26" t="s">
        <v>48</v>
      </c>
      <c r="Y832" s="9"/>
      <c r="Z832" s="9"/>
      <c r="AA832" s="9"/>
    </row>
    <row r="833" spans="1:32" ht="16.5" thickTop="1" thickBot="1" x14ac:dyDescent="0.3">
      <c r="A833" s="9"/>
      <c r="B833" s="9"/>
      <c r="C833" s="9"/>
      <c r="D833" s="9"/>
      <c r="E833" s="11"/>
      <c r="F833" s="11"/>
      <c r="G833" s="14"/>
      <c r="H833" s="11"/>
      <c r="I833" s="15">
        <v>5</v>
      </c>
      <c r="J833" s="11">
        <v>65</v>
      </c>
      <c r="K833" s="12">
        <f>CEILING(H832*J833/100*0.9,2.5)</f>
        <v>87.5</v>
      </c>
      <c r="M833" s="9"/>
      <c r="N833" s="14"/>
      <c r="O833" s="11"/>
      <c r="P833" s="15">
        <v>5</v>
      </c>
      <c r="Q833" s="11">
        <v>75</v>
      </c>
      <c r="R833" s="12">
        <f>CEILING(O832*0.9*Q833/100,5)</f>
        <v>120</v>
      </c>
      <c r="T833" s="9"/>
      <c r="U833" s="8">
        <f>IF(V815&gt;11.5,U815+2.5,U815)</f>
        <v>70</v>
      </c>
      <c r="V833" s="4"/>
      <c r="W833" s="8">
        <f>IF(X829&gt;11.5,W829+2.5,W829)</f>
        <v>42.5</v>
      </c>
      <c r="X833" s="24"/>
      <c r="Y833" s="9"/>
      <c r="Z833" s="9"/>
      <c r="AA833" s="9"/>
    </row>
    <row r="834" spans="1:32" ht="16.5" thickTop="1" thickBot="1" x14ac:dyDescent="0.3">
      <c r="A834" s="9"/>
      <c r="B834" s="9"/>
      <c r="C834" s="9"/>
      <c r="D834" s="9"/>
      <c r="E834" s="11"/>
      <c r="F834" s="11"/>
      <c r="G834" s="14"/>
      <c r="H834" s="11"/>
      <c r="I834" s="15">
        <v>5</v>
      </c>
      <c r="J834" s="11">
        <v>65</v>
      </c>
      <c r="K834" s="12">
        <f>CEILING(H832*J834/100*0.9,2.5)</f>
        <v>87.5</v>
      </c>
      <c r="M834" s="9"/>
      <c r="N834" s="14"/>
      <c r="O834" s="11"/>
      <c r="P834" s="15">
        <v>3</v>
      </c>
      <c r="Q834" s="11">
        <v>85</v>
      </c>
      <c r="R834" s="12">
        <f>CEILING(O832*0.9*Q834/100,5)</f>
        <v>135</v>
      </c>
      <c r="T834" s="9"/>
      <c r="U834" s="8">
        <f>U833</f>
        <v>70</v>
      </c>
      <c r="V834" s="4"/>
      <c r="W834" s="8">
        <f>W833</f>
        <v>42.5</v>
      </c>
      <c r="X834" s="24"/>
      <c r="Y834" s="9"/>
      <c r="Z834" s="9"/>
      <c r="AA834" s="9"/>
    </row>
    <row r="835" spans="1:32" ht="16.5" thickTop="1" thickBot="1" x14ac:dyDescent="0.3">
      <c r="A835" s="9"/>
      <c r="B835" s="9"/>
      <c r="C835" s="9"/>
      <c r="D835" s="9"/>
      <c r="E835" s="11"/>
      <c r="F835" s="11"/>
      <c r="G835" s="14"/>
      <c r="H835" s="11"/>
      <c r="I835" s="15">
        <v>5</v>
      </c>
      <c r="J835" s="11">
        <v>75</v>
      </c>
      <c r="K835" s="12">
        <f>CEILING(H832*J835/100*0.9,2.5)</f>
        <v>100</v>
      </c>
      <c r="M835" s="9"/>
      <c r="N835" s="14"/>
      <c r="O835" s="11" t="s">
        <v>35</v>
      </c>
      <c r="P835" s="15">
        <v>1</v>
      </c>
      <c r="Q835" s="11">
        <v>95</v>
      </c>
      <c r="R835" s="12">
        <f>CEILING(O832*0.9*Q835/100,5)</f>
        <v>150</v>
      </c>
      <c r="T835" s="9"/>
      <c r="U835" s="8">
        <f>U834</f>
        <v>70</v>
      </c>
      <c r="V835" s="4"/>
      <c r="W835" s="8">
        <f>W834</f>
        <v>42.5</v>
      </c>
      <c r="X835" s="24"/>
      <c r="Y835" s="9"/>
      <c r="Z835" s="9"/>
      <c r="AA835" s="9"/>
    </row>
    <row r="836" spans="1:32" ht="16.5" thickTop="1" thickBot="1" x14ac:dyDescent="0.3">
      <c r="A836" s="9"/>
      <c r="B836" s="9"/>
      <c r="C836" s="9"/>
      <c r="D836" s="9"/>
      <c r="E836" s="11"/>
      <c r="F836" s="11"/>
      <c r="G836" s="14"/>
      <c r="H836" s="11"/>
      <c r="I836" s="15">
        <v>5</v>
      </c>
      <c r="J836" s="11">
        <v>75</v>
      </c>
      <c r="K836" s="12">
        <f>CEILING(H832*J836/100*0.9,2.5)</f>
        <v>100</v>
      </c>
      <c r="M836" s="9"/>
      <c r="N836" s="14"/>
      <c r="O836" s="11"/>
      <c r="P836" s="11"/>
      <c r="Q836" s="11"/>
      <c r="R836" s="11"/>
      <c r="S836" s="9"/>
      <c r="T836" s="9"/>
      <c r="U836" s="8">
        <f>U835</f>
        <v>70</v>
      </c>
      <c r="V836" s="4"/>
      <c r="W836" s="8">
        <f>W835</f>
        <v>42.5</v>
      </c>
      <c r="X836" s="25"/>
      <c r="Y836" s="9"/>
      <c r="Z836" s="9"/>
      <c r="AA836" s="9"/>
    </row>
    <row r="837" spans="1:32" ht="16.5" thickTop="1" thickBot="1" x14ac:dyDescent="0.3">
      <c r="A837" s="9"/>
      <c r="B837" s="9"/>
      <c r="C837" s="9"/>
      <c r="D837" s="9"/>
      <c r="E837" s="11"/>
      <c r="F837" s="11"/>
      <c r="G837" s="14"/>
      <c r="H837" s="11"/>
      <c r="I837" s="15">
        <v>5</v>
      </c>
      <c r="J837" s="11">
        <v>85</v>
      </c>
      <c r="K837" s="12">
        <f>CEILING(H832*J837/100*0.9,2.5)</f>
        <v>115</v>
      </c>
      <c r="M837" s="9"/>
      <c r="N837" s="14"/>
      <c r="O837" s="11"/>
      <c r="P837" s="11"/>
      <c r="Q837" s="11"/>
      <c r="R837" s="11"/>
      <c r="S837" s="9"/>
      <c r="T837" s="9"/>
      <c r="U837" s="9"/>
      <c r="V837" s="9"/>
      <c r="W837" s="9"/>
      <c r="X837" s="9"/>
      <c r="Y837" s="9"/>
      <c r="Z837" s="9"/>
      <c r="AA837" s="9"/>
      <c r="AC837">
        <f>K837*L837*0.0333+K837</f>
        <v>115</v>
      </c>
      <c r="AE837">
        <f>R835*S835*0.0333+R835</f>
        <v>150</v>
      </c>
    </row>
    <row r="838" spans="1:32" ht="16.5" thickTop="1" thickBot="1" x14ac:dyDescent="0.3">
      <c r="A838" s="9"/>
      <c r="B838" s="9"/>
      <c r="C838">
        <f>IF(H838&gt;3.4,0,H838)+IF(O838&gt;3.4,0,O838)</f>
        <v>4</v>
      </c>
      <c r="D838" t="s">
        <v>16</v>
      </c>
      <c r="E838" t="s">
        <v>3</v>
      </c>
      <c r="F838" s="9"/>
      <c r="G838" s="14" t="s">
        <v>4</v>
      </c>
      <c r="H838" s="11">
        <v>3</v>
      </c>
      <c r="I838" s="11"/>
      <c r="J838" s="11"/>
      <c r="K838" s="11"/>
      <c r="L838" s="9"/>
      <c r="M838" s="9"/>
      <c r="N838" s="14" t="s">
        <v>13</v>
      </c>
      <c r="O838" s="11">
        <v>1</v>
      </c>
      <c r="P838" s="11"/>
      <c r="Q838" s="11"/>
      <c r="R838" s="11"/>
      <c r="S838" s="9"/>
      <c r="T838" s="9"/>
      <c r="U838" s="9"/>
      <c r="V838" s="28" t="s">
        <v>28</v>
      </c>
      <c r="W838" s="9"/>
      <c r="X838" s="27" t="s">
        <v>25</v>
      </c>
      <c r="Y838" s="9"/>
      <c r="Z838" s="27" t="s">
        <v>26</v>
      </c>
      <c r="AA838" s="9"/>
    </row>
    <row r="839" spans="1:32" ht="31.5" thickTop="1" thickBot="1" x14ac:dyDescent="0.3">
      <c r="A839" s="9"/>
      <c r="B839" s="9"/>
      <c r="C839" s="9"/>
      <c r="D839" s="9"/>
      <c r="E839" s="11"/>
      <c r="F839" s="11"/>
      <c r="G839" s="14"/>
      <c r="H839" s="20">
        <f>H818</f>
        <v>87.5</v>
      </c>
      <c r="I839" s="11" t="s">
        <v>31</v>
      </c>
      <c r="J839" s="11" t="s">
        <v>30</v>
      </c>
      <c r="K839" s="11" t="s">
        <v>34</v>
      </c>
      <c r="L839" s="10" t="s">
        <v>32</v>
      </c>
      <c r="M839" s="10"/>
      <c r="N839" s="14" t="s">
        <v>33</v>
      </c>
      <c r="O839" s="20">
        <f>O797+IF(S800&lt;3.5,5,10)</f>
        <v>215</v>
      </c>
      <c r="P839" s="11" t="s">
        <v>31</v>
      </c>
      <c r="Q839" s="11" t="s">
        <v>30</v>
      </c>
      <c r="R839" s="11" t="s">
        <v>34</v>
      </c>
      <c r="S839" s="10" t="s">
        <v>32</v>
      </c>
      <c r="T839" s="10"/>
      <c r="U839" s="26" t="s">
        <v>34</v>
      </c>
      <c r="V839" s="26" t="s">
        <v>48</v>
      </c>
      <c r="W839" s="26" t="s">
        <v>34</v>
      </c>
      <c r="X839" s="26" t="s">
        <v>48</v>
      </c>
      <c r="Y839" s="26" t="s">
        <v>34</v>
      </c>
      <c r="Z839" s="26" t="s">
        <v>48</v>
      </c>
      <c r="AA839" s="9"/>
    </row>
    <row r="840" spans="1:32" ht="16.5" thickTop="1" thickBot="1" x14ac:dyDescent="0.3">
      <c r="A840" s="9"/>
      <c r="B840" s="9"/>
      <c r="C840" s="9"/>
      <c r="D840" s="9"/>
      <c r="E840" s="11"/>
      <c r="F840" s="11"/>
      <c r="G840" s="14"/>
      <c r="H840" s="11"/>
      <c r="I840" s="15">
        <v>5</v>
      </c>
      <c r="J840" s="11">
        <v>75</v>
      </c>
      <c r="K840" s="12">
        <f>CEILING(H839*0.9*J840/100,2.5)</f>
        <v>60</v>
      </c>
      <c r="M840" s="9"/>
      <c r="N840" s="14"/>
      <c r="O840" s="11"/>
      <c r="P840" s="15">
        <v>5</v>
      </c>
      <c r="Q840" s="11">
        <v>65</v>
      </c>
      <c r="R840" s="12">
        <f>CEILING(O839*Q840/100*0.9,5)</f>
        <v>130</v>
      </c>
      <c r="T840" s="9"/>
      <c r="U840" s="8">
        <f>IF(V822&gt;11.5,U822+2.5,U822)</f>
        <v>17.5</v>
      </c>
      <c r="V840" s="4"/>
      <c r="W840" s="8">
        <f>IF(X822&gt;11.5,W822+2.5,W822)</f>
        <v>35</v>
      </c>
      <c r="X840" s="24"/>
      <c r="Y840" s="8">
        <f>IF(Z822&gt;11.5,Y822+2,Y822)</f>
        <v>8</v>
      </c>
      <c r="Z840" s="24"/>
      <c r="AA840" s="9"/>
    </row>
    <row r="841" spans="1:32" ht="16.5" thickTop="1" thickBot="1" x14ac:dyDescent="0.3">
      <c r="A841" s="9"/>
      <c r="B841" s="9"/>
      <c r="C841" s="9"/>
      <c r="D841" s="9"/>
      <c r="E841" s="11"/>
      <c r="F841" s="11"/>
      <c r="G841" s="14"/>
      <c r="H841" s="11"/>
      <c r="I841" s="15">
        <v>3</v>
      </c>
      <c r="J841" s="11">
        <v>85</v>
      </c>
      <c r="K841" s="12">
        <f>CEILING(H839*0.9*J841/100,2.5)</f>
        <v>67.5</v>
      </c>
      <c r="M841" s="9"/>
      <c r="N841" s="14"/>
      <c r="O841" s="11"/>
      <c r="P841" s="15">
        <v>5</v>
      </c>
      <c r="Q841" s="11">
        <v>65</v>
      </c>
      <c r="R841" s="12">
        <f>CEILING(O839*Q841/100*0.9,5)</f>
        <v>130</v>
      </c>
      <c r="T841" s="9"/>
      <c r="U841" s="8">
        <f>U840</f>
        <v>17.5</v>
      </c>
      <c r="V841" s="3"/>
      <c r="W841" s="8">
        <f>W840</f>
        <v>35</v>
      </c>
      <c r="X841" s="24"/>
      <c r="Y841" s="8">
        <f>Y840</f>
        <v>8</v>
      </c>
      <c r="Z841" s="24"/>
      <c r="AA841" s="9"/>
    </row>
    <row r="842" spans="1:32" ht="16.5" thickTop="1" thickBot="1" x14ac:dyDescent="0.3">
      <c r="A842" s="9"/>
      <c r="B842" s="9"/>
      <c r="C842" s="9"/>
      <c r="D842" s="9"/>
      <c r="E842" s="11"/>
      <c r="F842" s="11"/>
      <c r="G842" s="14"/>
      <c r="H842" s="11" t="s">
        <v>35</v>
      </c>
      <c r="I842" s="15">
        <v>1</v>
      </c>
      <c r="J842" s="11">
        <v>95</v>
      </c>
      <c r="K842" s="12">
        <f>CEILING(H839*0.9*J842/100,2.5)</f>
        <v>75</v>
      </c>
      <c r="M842" s="9"/>
      <c r="N842" s="14"/>
      <c r="O842" s="11"/>
      <c r="P842" s="15">
        <v>5</v>
      </c>
      <c r="Q842" s="11">
        <v>75</v>
      </c>
      <c r="R842" s="12">
        <f>CEILING(O839*Q842/100*0.9,5)</f>
        <v>150</v>
      </c>
      <c r="T842" s="9"/>
      <c r="U842" s="8">
        <f>U841</f>
        <v>17.5</v>
      </c>
      <c r="W842" s="8">
        <f>W841</f>
        <v>35</v>
      </c>
      <c r="X842" s="24"/>
      <c r="Y842" s="8">
        <f>Y841</f>
        <v>8</v>
      </c>
      <c r="Z842" s="24"/>
      <c r="AA842" s="9"/>
    </row>
    <row r="843" spans="1:32" ht="16.5" thickTop="1" thickBot="1" x14ac:dyDescent="0.3">
      <c r="A843" s="9"/>
      <c r="B843" s="9"/>
      <c r="C843" s="9"/>
      <c r="D843" s="9"/>
      <c r="E843" s="11"/>
      <c r="F843" s="11"/>
      <c r="G843" s="14"/>
      <c r="H843" s="11"/>
      <c r="I843" s="11"/>
      <c r="J843" s="11"/>
      <c r="K843" s="11"/>
      <c r="L843" s="9"/>
      <c r="M843" s="9"/>
      <c r="N843" s="14"/>
      <c r="O843" s="11"/>
      <c r="P843" s="15">
        <v>5</v>
      </c>
      <c r="Q843" s="11">
        <v>75</v>
      </c>
      <c r="R843" s="12">
        <f>CEILING(O839*Q843/100*0.9,5)</f>
        <v>150</v>
      </c>
      <c r="T843" s="9"/>
      <c r="U843" s="8">
        <f>U842</f>
        <v>17.5</v>
      </c>
      <c r="W843" s="8">
        <f>W842</f>
        <v>35</v>
      </c>
      <c r="X843" s="25"/>
      <c r="Y843" s="8">
        <f>Y842</f>
        <v>8</v>
      </c>
      <c r="Z843" s="25"/>
      <c r="AA843" s="9"/>
    </row>
    <row r="844" spans="1:32" ht="16.5" thickTop="1" thickBot="1" x14ac:dyDescent="0.3">
      <c r="A844" s="9"/>
      <c r="B844" s="9"/>
      <c r="C844" s="9"/>
      <c r="D844" s="9"/>
      <c r="E844" s="11"/>
      <c r="F844" s="11"/>
      <c r="G844" s="14"/>
      <c r="H844" s="11"/>
      <c r="I844" s="11"/>
      <c r="J844" s="11"/>
      <c r="K844" s="11"/>
      <c r="L844" s="9"/>
      <c r="M844" s="9"/>
      <c r="N844" s="14"/>
      <c r="O844" s="11"/>
      <c r="P844" s="16">
        <v>5</v>
      </c>
      <c r="Q844" s="11">
        <v>85</v>
      </c>
      <c r="R844" s="12">
        <f>CEILING(O839*Q844/100*0.9,5)</f>
        <v>165</v>
      </c>
      <c r="T844" s="9"/>
      <c r="U844" s="9"/>
      <c r="V844" s="9"/>
      <c r="W844" s="9"/>
      <c r="X844" s="9"/>
      <c r="Y844" s="9"/>
      <c r="Z844" s="9"/>
      <c r="AA844" s="9"/>
      <c r="AD844">
        <f>K842*L842*0.0333+K842</f>
        <v>75</v>
      </c>
      <c r="AF844">
        <f>R844*S844*0.0333+R844</f>
        <v>165</v>
      </c>
    </row>
    <row r="845" spans="1:32" ht="16.5" thickTop="1" thickBot="1" x14ac:dyDescent="0.3">
      <c r="A845" s="9"/>
      <c r="B845" s="9"/>
      <c r="C845">
        <f>IF(H845&gt;3.4,0,H845)+IF(O845&gt;3.4,0,O845)</f>
        <v>2</v>
      </c>
      <c r="D845" t="s">
        <v>17</v>
      </c>
      <c r="E845" t="s">
        <v>2</v>
      </c>
      <c r="F845" s="9"/>
      <c r="G845" s="14" t="s">
        <v>14</v>
      </c>
      <c r="H845" s="11">
        <v>2</v>
      </c>
      <c r="I845" s="11"/>
      <c r="J845" s="11"/>
      <c r="K845" s="11"/>
      <c r="L845" s="9"/>
      <c r="M845" s="9"/>
      <c r="N845" s="14" t="s">
        <v>12</v>
      </c>
      <c r="O845" s="11">
        <v>4</v>
      </c>
      <c r="P845" s="11"/>
      <c r="Q845" s="11"/>
      <c r="R845" s="11"/>
      <c r="S845" s="9"/>
      <c r="T845" s="9"/>
      <c r="U845" s="9"/>
      <c r="V845" s="27" t="s">
        <v>47</v>
      </c>
      <c r="W845" s="9"/>
      <c r="X845" s="17" t="s">
        <v>27</v>
      </c>
      <c r="Y845" s="9"/>
      <c r="Z845" s="9"/>
      <c r="AA845" s="9"/>
    </row>
    <row r="846" spans="1:32" ht="31.5" thickTop="1" thickBot="1" x14ac:dyDescent="0.3">
      <c r="A846" s="9"/>
      <c r="B846" s="9"/>
      <c r="C846" s="9"/>
      <c r="D846" s="9"/>
      <c r="E846" s="11"/>
      <c r="F846" s="11"/>
      <c r="G846" s="14" t="s">
        <v>33</v>
      </c>
      <c r="H846" s="20">
        <f>H832</f>
        <v>147.5</v>
      </c>
      <c r="I846" s="11" t="s">
        <v>31</v>
      </c>
      <c r="J846" s="11" t="s">
        <v>30</v>
      </c>
      <c r="K846" s="11" t="s">
        <v>34</v>
      </c>
      <c r="L846" s="10" t="s">
        <v>32</v>
      </c>
      <c r="M846" s="10"/>
      <c r="N846" s="14" t="s">
        <v>33</v>
      </c>
      <c r="O846" s="20">
        <f>O832</f>
        <v>172.5</v>
      </c>
      <c r="P846" s="11" t="s">
        <v>31</v>
      </c>
      <c r="Q846" s="11" t="s">
        <v>30</v>
      </c>
      <c r="R846" s="11" t="s">
        <v>34</v>
      </c>
      <c r="S846" s="10" t="s">
        <v>32</v>
      </c>
      <c r="T846" s="10"/>
      <c r="U846" s="26" t="s">
        <v>34</v>
      </c>
      <c r="V846" s="26" t="s">
        <v>48</v>
      </c>
      <c r="W846" s="26" t="s">
        <v>34</v>
      </c>
      <c r="X846" s="26" t="s">
        <v>48</v>
      </c>
      <c r="Y846" s="9"/>
      <c r="Z846" s="9"/>
      <c r="AA846" s="9"/>
    </row>
    <row r="847" spans="1:32" ht="16.5" thickTop="1" thickBot="1" x14ac:dyDescent="0.3">
      <c r="A847" s="9"/>
      <c r="B847" s="9"/>
      <c r="C847" s="9"/>
      <c r="D847" s="9"/>
      <c r="E847" s="11"/>
      <c r="F847" s="11"/>
      <c r="G847" s="14"/>
      <c r="H847" s="11"/>
      <c r="I847" s="15">
        <v>3</v>
      </c>
      <c r="J847" s="11">
        <v>70</v>
      </c>
      <c r="K847" s="12">
        <f>CEILING(H846*J847/100*0.9,2.5)</f>
        <v>95</v>
      </c>
      <c r="M847" s="9"/>
      <c r="N847" s="14"/>
      <c r="O847" s="11"/>
      <c r="P847" s="15">
        <v>5</v>
      </c>
      <c r="Q847" s="11">
        <v>40</v>
      </c>
      <c r="R847" s="12">
        <f>CEILING(O846*Q847/100*0.9,5)</f>
        <v>65</v>
      </c>
      <c r="T847" s="9"/>
      <c r="U847" s="8">
        <f>IF(V829&gt;11.5,U829+2.5,U829)</f>
        <v>60</v>
      </c>
      <c r="W847" s="8">
        <f>IF(X829&gt;11.5,W829+2.5,W829)</f>
        <v>42.5</v>
      </c>
      <c r="X847" s="24"/>
      <c r="Y847" s="9"/>
      <c r="Z847" s="9"/>
      <c r="AA847" s="9"/>
    </row>
    <row r="848" spans="1:32" ht="16.5" thickTop="1" thickBot="1" x14ac:dyDescent="0.3">
      <c r="A848" s="9"/>
      <c r="B848" s="9"/>
      <c r="C848" s="9"/>
      <c r="D848" s="9"/>
      <c r="E848" s="11"/>
      <c r="F848" s="11"/>
      <c r="G848" s="14"/>
      <c r="H848" s="11"/>
      <c r="I848" s="15">
        <v>3</v>
      </c>
      <c r="J848" s="11">
        <v>70</v>
      </c>
      <c r="K848" s="12">
        <f>CEILING(H846*J848/100*0.9,2.5)</f>
        <v>95</v>
      </c>
      <c r="M848" s="9"/>
      <c r="N848" s="14"/>
      <c r="O848" s="11"/>
      <c r="P848" s="15">
        <v>5</v>
      </c>
      <c r="Q848" s="11">
        <v>40</v>
      </c>
      <c r="R848" s="12">
        <f>CEILING(O846*Q848/100*0.9,5)</f>
        <v>65</v>
      </c>
      <c r="T848" s="9"/>
      <c r="U848" s="8">
        <f>U847</f>
        <v>60</v>
      </c>
      <c r="W848" s="8">
        <f>W847</f>
        <v>42.5</v>
      </c>
      <c r="X848" s="24"/>
      <c r="Y848" s="9"/>
      <c r="Z848" s="9"/>
      <c r="AA848" s="9"/>
    </row>
    <row r="849" spans="1:31" ht="16.5" thickTop="1" thickBot="1" x14ac:dyDescent="0.3">
      <c r="A849" s="9"/>
      <c r="B849" s="9"/>
      <c r="C849" s="9"/>
      <c r="D849" s="9"/>
      <c r="E849" s="11"/>
      <c r="F849" s="11"/>
      <c r="G849" s="14"/>
      <c r="H849" s="11"/>
      <c r="I849" s="15">
        <v>3</v>
      </c>
      <c r="J849" s="11">
        <v>80</v>
      </c>
      <c r="K849" s="12">
        <f>CEILING(H846*J849/100*0.9,2.5)</f>
        <v>107.5</v>
      </c>
      <c r="M849" s="9"/>
      <c r="N849" s="14"/>
      <c r="O849" s="11"/>
      <c r="P849" s="15">
        <v>5</v>
      </c>
      <c r="Q849" s="11">
        <v>50</v>
      </c>
      <c r="R849" s="12">
        <f>CEILING(O846*Q849/100*0.9,5)</f>
        <v>80</v>
      </c>
      <c r="T849" s="9"/>
      <c r="U849" s="8">
        <f>U848</f>
        <v>60</v>
      </c>
      <c r="W849" s="8">
        <f>W848</f>
        <v>42.5</v>
      </c>
      <c r="X849" s="24"/>
      <c r="Y849" s="9"/>
      <c r="Z849" s="9"/>
      <c r="AA849" s="9"/>
    </row>
    <row r="850" spans="1:31" ht="16.5" thickTop="1" thickBot="1" x14ac:dyDescent="0.3">
      <c r="A850" s="9"/>
      <c r="B850" s="9"/>
      <c r="C850" s="9"/>
      <c r="D850" s="9"/>
      <c r="E850" s="11"/>
      <c r="F850" s="11"/>
      <c r="G850" s="14"/>
      <c r="H850" s="11"/>
      <c r="I850" s="15">
        <v>3</v>
      </c>
      <c r="J850" s="11">
        <v>80</v>
      </c>
      <c r="K850" s="12">
        <f>CEILING(H846*J850/100*0.9,2.5)</f>
        <v>107.5</v>
      </c>
      <c r="M850" s="9"/>
      <c r="N850" s="14"/>
      <c r="O850" s="11"/>
      <c r="P850" s="15">
        <v>5</v>
      </c>
      <c r="Q850" s="11">
        <v>50</v>
      </c>
      <c r="R850" s="12">
        <f>CEILING(O846*Q850/100*0.9,5)</f>
        <v>80</v>
      </c>
      <c r="T850" s="9"/>
      <c r="U850" s="8">
        <f>U849</f>
        <v>60</v>
      </c>
      <c r="W850" s="8">
        <f>W849</f>
        <v>42.5</v>
      </c>
      <c r="X850" s="25"/>
      <c r="Y850" s="9"/>
      <c r="Z850" s="9"/>
      <c r="AA850" s="9"/>
    </row>
    <row r="851" spans="1:31" ht="16.5" thickTop="1" thickBot="1" x14ac:dyDescent="0.3">
      <c r="A851" s="9"/>
      <c r="B851" s="9"/>
      <c r="C851" s="9"/>
      <c r="D851" s="9"/>
      <c r="E851" s="11"/>
      <c r="F851" s="11"/>
      <c r="G851" s="14"/>
      <c r="H851" s="11"/>
      <c r="I851" s="15">
        <v>3</v>
      </c>
      <c r="J851" s="11">
        <v>90</v>
      </c>
      <c r="K851" s="12">
        <f>CEILING(H846*J851/100*0.9,2.5)</f>
        <v>120</v>
      </c>
      <c r="M851" s="9"/>
      <c r="N851" s="14"/>
      <c r="O851" s="11"/>
      <c r="P851" s="15">
        <v>5</v>
      </c>
      <c r="Q851" s="11">
        <v>60</v>
      </c>
      <c r="R851" s="12">
        <f>CEILING(O846*Q851/100*0.9,5)</f>
        <v>95</v>
      </c>
      <c r="T851" s="9"/>
      <c r="U851" s="9"/>
      <c r="V851" s="9"/>
      <c r="W851" s="9"/>
      <c r="X851" s="9"/>
      <c r="Y851" s="9"/>
      <c r="Z851" s="9"/>
      <c r="AA851" s="9"/>
      <c r="AC851">
        <f>K851*L851*0.0333+K851</f>
        <v>120</v>
      </c>
      <c r="AE851">
        <f>R851*S851*0.0333+R851</f>
        <v>95</v>
      </c>
    </row>
    <row r="852" spans="1:31" ht="16.5" thickTop="1" thickBot="1" x14ac:dyDescent="0.3">
      <c r="A852" s="9"/>
      <c r="B852" s="1" t="s">
        <v>71</v>
      </c>
      <c r="C852" s="18">
        <f>IF(H852&gt;3.4,0,H852)+IF(O852&gt;3.4,0,O852)</f>
        <v>4</v>
      </c>
      <c r="D852" s="18" t="s">
        <v>15</v>
      </c>
      <c r="E852" s="34" t="s">
        <v>2</v>
      </c>
      <c r="F852" s="11"/>
      <c r="G852" s="14" t="s">
        <v>14</v>
      </c>
      <c r="H852" s="11">
        <v>3</v>
      </c>
      <c r="I852" s="11"/>
      <c r="J852" s="11"/>
      <c r="K852" s="11"/>
      <c r="L852" s="9"/>
      <c r="M852" s="9"/>
      <c r="N852" s="14" t="s">
        <v>12</v>
      </c>
      <c r="O852" s="11">
        <v>1</v>
      </c>
      <c r="P852" s="11"/>
      <c r="Q852" s="11"/>
      <c r="R852" s="11"/>
      <c r="S852" s="9"/>
      <c r="T852" s="9"/>
      <c r="U852" s="30"/>
      <c r="V852" s="29" t="s">
        <v>49</v>
      </c>
      <c r="W852" s="9"/>
      <c r="X852" s="31" t="s">
        <v>27</v>
      </c>
      <c r="Y852" s="9"/>
      <c r="Z852" s="9"/>
      <c r="AA852" s="9"/>
    </row>
    <row r="853" spans="1:31" ht="31.5" thickTop="1" thickBot="1" x14ac:dyDescent="0.3">
      <c r="A853" s="9"/>
      <c r="B853" s="9"/>
      <c r="C853" s="9"/>
      <c r="D853" s="9"/>
      <c r="E853" s="11"/>
      <c r="F853" s="11"/>
      <c r="G853" s="14"/>
      <c r="H853" s="20">
        <f>H846</f>
        <v>147.5</v>
      </c>
      <c r="I853" s="11" t="s">
        <v>31</v>
      </c>
      <c r="J853" s="11" t="s">
        <v>30</v>
      </c>
      <c r="K853" s="11" t="s">
        <v>34</v>
      </c>
      <c r="L853" s="10" t="s">
        <v>32</v>
      </c>
      <c r="M853" s="10"/>
      <c r="N853" s="14" t="s">
        <v>33</v>
      </c>
      <c r="O853" s="20">
        <f>O832+IF(S835&lt;3.5,2.5,5)</f>
        <v>175</v>
      </c>
      <c r="P853" s="11" t="s">
        <v>31</v>
      </c>
      <c r="Q853" s="11" t="s">
        <v>30</v>
      </c>
      <c r="R853" s="11" t="s">
        <v>34</v>
      </c>
      <c r="S853" s="10" t="s">
        <v>32</v>
      </c>
      <c r="T853" s="10"/>
      <c r="U853" s="26" t="s">
        <v>34</v>
      </c>
      <c r="V853" s="26" t="s">
        <v>48</v>
      </c>
      <c r="W853" s="26" t="s">
        <v>34</v>
      </c>
      <c r="X853" s="26" t="s">
        <v>48</v>
      </c>
      <c r="Y853" s="9"/>
      <c r="Z853" s="9"/>
      <c r="AA853" s="9"/>
    </row>
    <row r="854" spans="1:31" ht="16.5" thickTop="1" thickBot="1" x14ac:dyDescent="0.3">
      <c r="A854" s="9"/>
      <c r="B854" s="9"/>
      <c r="C854" s="9"/>
      <c r="D854" s="9"/>
      <c r="E854" s="11"/>
      <c r="F854" s="11"/>
      <c r="G854" s="14"/>
      <c r="H854" s="11"/>
      <c r="I854" s="15">
        <v>5</v>
      </c>
      <c r="J854" s="11">
        <v>75</v>
      </c>
      <c r="K854" s="12">
        <f>CEILING(H853*0.9*J854/100,2.5)</f>
        <v>100</v>
      </c>
      <c r="M854" s="9"/>
      <c r="N854" s="14"/>
      <c r="O854" s="11"/>
      <c r="P854" s="15">
        <v>5</v>
      </c>
      <c r="Q854" s="11">
        <v>65</v>
      </c>
      <c r="R854" s="12">
        <f>CEILING(O853*Q854/100*0.9,5)</f>
        <v>105</v>
      </c>
      <c r="T854" s="9"/>
      <c r="U854" s="8">
        <f>IF(V836&gt;11.5,U836+2.5,U836)</f>
        <v>70</v>
      </c>
      <c r="V854" s="4"/>
      <c r="W854" s="8">
        <f>IF(X850&gt;11.5,W850+2.5,W850)</f>
        <v>42.5</v>
      </c>
      <c r="X854" s="24"/>
      <c r="Y854" s="9"/>
      <c r="Z854" s="9"/>
      <c r="AA854" s="9"/>
    </row>
    <row r="855" spans="1:31" ht="16.5" thickTop="1" thickBot="1" x14ac:dyDescent="0.3">
      <c r="A855" s="9"/>
      <c r="B855" s="9"/>
      <c r="C855" s="9"/>
      <c r="D855" s="9"/>
      <c r="E855" s="11"/>
      <c r="F855" s="11"/>
      <c r="G855" s="14"/>
      <c r="H855" s="11"/>
      <c r="I855" s="15">
        <v>3</v>
      </c>
      <c r="J855" s="11">
        <v>85</v>
      </c>
      <c r="K855" s="12">
        <f>CEILING(H853*0.9*J855/100,2.5)</f>
        <v>115</v>
      </c>
      <c r="M855" s="9"/>
      <c r="N855" s="14"/>
      <c r="O855" s="11"/>
      <c r="P855" s="15">
        <v>5</v>
      </c>
      <c r="Q855" s="11">
        <v>65</v>
      </c>
      <c r="R855" s="12">
        <f>CEILING(O853*Q855/100*0.9,5)</f>
        <v>105</v>
      </c>
      <c r="T855" s="9"/>
      <c r="U855" s="8">
        <f>U854</f>
        <v>70</v>
      </c>
      <c r="V855" s="4"/>
      <c r="W855" s="8">
        <f>W854</f>
        <v>42.5</v>
      </c>
      <c r="X855" s="24"/>
      <c r="Y855" s="9"/>
      <c r="Z855" s="9"/>
      <c r="AA855" s="9"/>
    </row>
    <row r="856" spans="1:31" ht="16.5" thickTop="1" thickBot="1" x14ac:dyDescent="0.3">
      <c r="A856" s="9"/>
      <c r="B856" s="9"/>
      <c r="C856" s="9"/>
      <c r="D856" s="9"/>
      <c r="E856" s="11"/>
      <c r="F856" s="11"/>
      <c r="G856" s="14"/>
      <c r="H856" s="11" t="s">
        <v>35</v>
      </c>
      <c r="I856" s="15">
        <v>1</v>
      </c>
      <c r="J856" s="11">
        <v>95</v>
      </c>
      <c r="K856" s="12">
        <f>CEILING(H853*0.9*J856/100,2.5)</f>
        <v>127.5</v>
      </c>
      <c r="M856" s="9"/>
      <c r="N856" s="14"/>
      <c r="O856" s="11"/>
      <c r="P856" s="15">
        <v>5</v>
      </c>
      <c r="Q856" s="11">
        <v>75</v>
      </c>
      <c r="R856" s="12">
        <f>CEILING(O853*Q856/100*0.9,5)</f>
        <v>120</v>
      </c>
      <c r="T856" s="9"/>
      <c r="U856" s="8">
        <f>U855</f>
        <v>70</v>
      </c>
      <c r="V856" s="4"/>
      <c r="W856" s="8">
        <f>W855</f>
        <v>42.5</v>
      </c>
      <c r="X856" s="24"/>
      <c r="Y856" s="9"/>
      <c r="Z856" s="9"/>
      <c r="AA856" s="9"/>
    </row>
    <row r="857" spans="1:31" ht="16.5" thickTop="1" thickBot="1" x14ac:dyDescent="0.3">
      <c r="A857" s="9"/>
      <c r="B857" s="9"/>
      <c r="C857" s="9"/>
      <c r="D857" s="9"/>
      <c r="E857" s="11"/>
      <c r="F857" s="11"/>
      <c r="G857" s="14"/>
      <c r="H857" s="11"/>
      <c r="I857" s="11"/>
      <c r="J857" s="11"/>
      <c r="K857" s="11"/>
      <c r="L857" s="9"/>
      <c r="M857" s="9"/>
      <c r="N857" s="14"/>
      <c r="O857" s="11"/>
      <c r="P857" s="15">
        <v>5</v>
      </c>
      <c r="Q857" s="11">
        <v>75</v>
      </c>
      <c r="R857" s="12">
        <f>CEILING(O853*Q857/100*0.9,5)</f>
        <v>120</v>
      </c>
      <c r="T857" s="9"/>
      <c r="U857" s="8">
        <f>U856</f>
        <v>70</v>
      </c>
      <c r="V857" s="4"/>
      <c r="W857" s="8">
        <f>W856</f>
        <v>42.5</v>
      </c>
      <c r="X857" s="25"/>
      <c r="Y857" s="9"/>
      <c r="Z857" s="9"/>
      <c r="AA857" s="9"/>
    </row>
    <row r="858" spans="1:31" ht="16.5" thickTop="1" thickBot="1" x14ac:dyDescent="0.3">
      <c r="A858" s="9"/>
      <c r="B858" s="9"/>
      <c r="C858" s="9"/>
      <c r="D858" s="9"/>
      <c r="E858" s="11"/>
      <c r="F858" s="11"/>
      <c r="G858" s="14"/>
      <c r="H858" s="11"/>
      <c r="I858" s="11"/>
      <c r="J858" s="11"/>
      <c r="K858" s="11"/>
      <c r="L858" s="9"/>
      <c r="M858" s="9"/>
      <c r="N858" s="14"/>
      <c r="O858" s="11"/>
      <c r="P858" s="16">
        <v>5</v>
      </c>
      <c r="Q858" s="11">
        <v>85</v>
      </c>
      <c r="R858" s="12">
        <f>CEILING(O853*Q858/100*0.9,5)</f>
        <v>135</v>
      </c>
      <c r="T858" s="9"/>
      <c r="U858" s="9"/>
      <c r="V858" s="9"/>
      <c r="W858" s="9"/>
      <c r="X858" s="9"/>
      <c r="Y858" s="9"/>
      <c r="Z858" s="9"/>
      <c r="AA858" s="9"/>
      <c r="AC858">
        <f>K856*L856*0.0333+K856</f>
        <v>127.5</v>
      </c>
      <c r="AE858">
        <f>R858*S858*0.0333+R858</f>
        <v>135</v>
      </c>
    </row>
    <row r="859" spans="1:31" ht="16.5" thickTop="1" thickBot="1" x14ac:dyDescent="0.3">
      <c r="A859" s="9"/>
      <c r="B859" s="9"/>
      <c r="C859">
        <f>IF(H859&gt;3.4,0,H859)+IF(O859&gt;3.4,0,O859)</f>
        <v>2</v>
      </c>
      <c r="D859" t="s">
        <v>16</v>
      </c>
      <c r="E859" t="s">
        <v>3</v>
      </c>
      <c r="F859" s="9"/>
      <c r="G859" s="14" t="s">
        <v>4</v>
      </c>
      <c r="H859" s="11">
        <v>4</v>
      </c>
      <c r="I859" s="11"/>
      <c r="J859" s="11"/>
      <c r="K859" s="11"/>
      <c r="L859" s="9"/>
      <c r="M859" s="9"/>
      <c r="N859" s="14" t="s">
        <v>13</v>
      </c>
      <c r="O859" s="11">
        <v>2</v>
      </c>
      <c r="P859" s="11"/>
      <c r="Q859" s="11"/>
      <c r="R859" s="11"/>
      <c r="S859" s="9"/>
      <c r="T859" s="9"/>
      <c r="U859" s="9"/>
      <c r="V859" s="28" t="s">
        <v>28</v>
      </c>
      <c r="W859" s="9"/>
      <c r="X859" s="27" t="s">
        <v>25</v>
      </c>
      <c r="Y859" s="9"/>
      <c r="Z859" s="27" t="s">
        <v>26</v>
      </c>
      <c r="AA859" s="9"/>
    </row>
    <row r="860" spans="1:31" ht="31.5" thickTop="1" thickBot="1" x14ac:dyDescent="0.3">
      <c r="A860" s="9"/>
      <c r="B860" s="9"/>
      <c r="C860" s="9"/>
      <c r="D860" s="9"/>
      <c r="E860" s="11"/>
      <c r="F860" s="11"/>
      <c r="G860" s="14" t="s">
        <v>33</v>
      </c>
      <c r="H860" s="20">
        <f>H839</f>
        <v>87.5</v>
      </c>
      <c r="I860" s="11" t="s">
        <v>31</v>
      </c>
      <c r="J860" s="11" t="s">
        <v>30</v>
      </c>
      <c r="K860" s="11" t="s">
        <v>34</v>
      </c>
      <c r="L860" s="10" t="s">
        <v>32</v>
      </c>
      <c r="M860" s="10"/>
      <c r="N860" s="14" t="s">
        <v>33</v>
      </c>
      <c r="O860" s="20">
        <f>O839</f>
        <v>215</v>
      </c>
      <c r="P860" s="11" t="s">
        <v>31</v>
      </c>
      <c r="Q860" s="11" t="s">
        <v>30</v>
      </c>
      <c r="R860" s="11" t="s">
        <v>34</v>
      </c>
      <c r="S860" s="10" t="s">
        <v>32</v>
      </c>
      <c r="T860" s="10"/>
      <c r="U860" s="26" t="s">
        <v>34</v>
      </c>
      <c r="V860" s="26" t="s">
        <v>48</v>
      </c>
      <c r="W860" s="26" t="s">
        <v>34</v>
      </c>
      <c r="X860" s="26" t="s">
        <v>48</v>
      </c>
      <c r="Y860" s="26" t="s">
        <v>34</v>
      </c>
      <c r="Z860" s="26" t="s">
        <v>48</v>
      </c>
      <c r="AA860" s="9"/>
    </row>
    <row r="861" spans="1:31" ht="16.5" thickTop="1" thickBot="1" x14ac:dyDescent="0.3">
      <c r="A861" s="9"/>
      <c r="B861" s="9"/>
      <c r="C861" s="9"/>
      <c r="D861" s="9"/>
      <c r="E861" s="11"/>
      <c r="F861" s="11"/>
      <c r="G861" s="14"/>
      <c r="H861" s="11"/>
      <c r="I861" s="15">
        <v>5</v>
      </c>
      <c r="J861" s="11">
        <v>40</v>
      </c>
      <c r="K861" s="12">
        <f>CEILING(H860*J861/100*0.9,2.5)</f>
        <v>32.5</v>
      </c>
      <c r="M861" s="9"/>
      <c r="N861" s="14"/>
      <c r="O861" s="11"/>
      <c r="P861" s="15">
        <v>3</v>
      </c>
      <c r="Q861" s="11">
        <v>70</v>
      </c>
      <c r="R861" s="12">
        <f>CEILING(O860*Q861/100*0.9,5)</f>
        <v>140</v>
      </c>
      <c r="T861" s="9"/>
      <c r="U861" s="8">
        <f>IF(V843&gt;11.5,U843+2.5,U843)</f>
        <v>17.5</v>
      </c>
      <c r="V861" s="4"/>
      <c r="W861" s="8">
        <f>IF(X843&gt;11.5,W843+2.5,W843)</f>
        <v>35</v>
      </c>
      <c r="X861" s="24"/>
      <c r="Y861" s="8">
        <f>IF(Z843&gt;11.5,Y843+2,Y843)</f>
        <v>8</v>
      </c>
      <c r="Z861" s="24"/>
      <c r="AA861" s="9"/>
    </row>
    <row r="862" spans="1:31" ht="16.5" thickTop="1" thickBot="1" x14ac:dyDescent="0.3">
      <c r="A862" s="9"/>
      <c r="B862" s="9"/>
      <c r="C862" s="9"/>
      <c r="D862" s="9"/>
      <c r="E862" s="11"/>
      <c r="F862" s="11"/>
      <c r="G862" s="14"/>
      <c r="H862" s="11"/>
      <c r="I862" s="15">
        <v>5</v>
      </c>
      <c r="J862" s="11">
        <v>40</v>
      </c>
      <c r="K862" s="12">
        <f>CEILING(H860*J862/100*0.9,2.5)</f>
        <v>32.5</v>
      </c>
      <c r="M862" s="9"/>
      <c r="N862" s="14"/>
      <c r="O862" s="11"/>
      <c r="P862" s="15">
        <v>3</v>
      </c>
      <c r="Q862" s="11">
        <v>70</v>
      </c>
      <c r="R862" s="12">
        <f>CEILING(O860*Q862/100*0.9,5)</f>
        <v>140</v>
      </c>
      <c r="T862" s="9"/>
      <c r="U862" s="8">
        <f>U861</f>
        <v>17.5</v>
      </c>
      <c r="V862" s="3"/>
      <c r="W862" s="8">
        <f>W861</f>
        <v>35</v>
      </c>
      <c r="X862" s="24"/>
      <c r="Y862" s="8">
        <f>Y861</f>
        <v>8</v>
      </c>
      <c r="Z862" s="24"/>
      <c r="AA862" s="9"/>
    </row>
    <row r="863" spans="1:31" ht="16.5" thickTop="1" thickBot="1" x14ac:dyDescent="0.3">
      <c r="A863" s="9"/>
      <c r="B863" s="9"/>
      <c r="C863" s="9"/>
      <c r="D863" s="9"/>
      <c r="E863" s="11"/>
      <c r="F863" s="11"/>
      <c r="G863" s="14"/>
      <c r="H863" s="11"/>
      <c r="I863" s="15">
        <v>5</v>
      </c>
      <c r="J863" s="11">
        <v>50</v>
      </c>
      <c r="K863" s="12">
        <f>CEILING(H860*J863/100*0.9,2.5)</f>
        <v>40</v>
      </c>
      <c r="M863" s="9"/>
      <c r="N863" s="14"/>
      <c r="O863" s="11"/>
      <c r="P863" s="15">
        <v>3</v>
      </c>
      <c r="Q863" s="11">
        <v>80</v>
      </c>
      <c r="R863" s="12">
        <f>CEILING(O860*Q863/100*0.9,5)</f>
        <v>155</v>
      </c>
      <c r="T863" s="9"/>
      <c r="U863" s="8">
        <f>U862</f>
        <v>17.5</v>
      </c>
      <c r="W863" s="8">
        <f>W862</f>
        <v>35</v>
      </c>
      <c r="X863" s="24"/>
      <c r="Y863" s="8">
        <f>Y862</f>
        <v>8</v>
      </c>
      <c r="Z863" s="24"/>
      <c r="AA863" s="9"/>
    </row>
    <row r="864" spans="1:31" ht="16.5" thickTop="1" thickBot="1" x14ac:dyDescent="0.3">
      <c r="A864" s="9"/>
      <c r="B864" s="9"/>
      <c r="C864" s="9"/>
      <c r="D864" s="9"/>
      <c r="E864" s="11"/>
      <c r="F864" s="11"/>
      <c r="G864" s="14"/>
      <c r="H864" s="11"/>
      <c r="I864" s="15">
        <v>5</v>
      </c>
      <c r="J864" s="11">
        <v>50</v>
      </c>
      <c r="K864" s="12">
        <f>CEILING(H860*J864/100*0.9,2.5)</f>
        <v>40</v>
      </c>
      <c r="M864" s="9"/>
      <c r="N864" s="14"/>
      <c r="O864" s="11"/>
      <c r="P864" s="15">
        <v>3</v>
      </c>
      <c r="Q864" s="11">
        <v>80</v>
      </c>
      <c r="R864" s="12">
        <f>CEILING(O860*Q864/100*0.9,5)</f>
        <v>155</v>
      </c>
      <c r="T864" s="9"/>
      <c r="U864" s="8">
        <f>U863</f>
        <v>17.5</v>
      </c>
      <c r="W864" s="8">
        <f>W863</f>
        <v>35</v>
      </c>
      <c r="X864" s="25"/>
      <c r="Y864" s="8">
        <f>Y863</f>
        <v>8</v>
      </c>
      <c r="Z864" s="25"/>
      <c r="AA864" s="9"/>
    </row>
    <row r="865" spans="1:32" ht="16.5" thickTop="1" thickBot="1" x14ac:dyDescent="0.3">
      <c r="A865" s="9"/>
      <c r="B865" s="9"/>
      <c r="C865" s="9"/>
      <c r="D865" s="9"/>
      <c r="E865" s="11"/>
      <c r="F865" s="11"/>
      <c r="G865" s="14"/>
      <c r="H865" s="11"/>
      <c r="I865" s="16">
        <v>5</v>
      </c>
      <c r="J865" s="11">
        <v>60</v>
      </c>
      <c r="K865" s="12">
        <f>CEILING(H860*J865/100*0.9,2.5)</f>
        <v>47.5</v>
      </c>
      <c r="M865" s="9"/>
      <c r="N865" s="14"/>
      <c r="O865" s="11"/>
      <c r="P865" s="16">
        <v>3</v>
      </c>
      <c r="Q865" s="11">
        <v>90</v>
      </c>
      <c r="R865" s="12">
        <f>CEILING(O860*Q865/100*0.9,5)</f>
        <v>175</v>
      </c>
      <c r="T865" s="9"/>
      <c r="U865" s="9"/>
      <c r="V865" s="9"/>
      <c r="W865" s="9"/>
      <c r="X865" s="9"/>
      <c r="Y865" s="9"/>
      <c r="Z865" s="9"/>
      <c r="AA865" s="9"/>
      <c r="AD865">
        <f>K865*L865*0.0333+K865</f>
        <v>47.5</v>
      </c>
      <c r="AF865">
        <f>R865*S865*0.0333+R865</f>
        <v>175</v>
      </c>
    </row>
    <row r="866" spans="1:32" ht="16.5" thickTop="1" thickBot="1" x14ac:dyDescent="0.3">
      <c r="A866" s="9"/>
      <c r="B866" s="9"/>
      <c r="C866">
        <f>IF(H866&gt;3.4,0,H866)+IF(O866&gt;3.4,0,O866)</f>
        <v>2</v>
      </c>
      <c r="D866" t="s">
        <v>17</v>
      </c>
      <c r="E866" t="s">
        <v>2</v>
      </c>
      <c r="F866" s="9"/>
      <c r="G866" s="14" t="s">
        <v>14</v>
      </c>
      <c r="H866" s="11">
        <v>4</v>
      </c>
      <c r="I866" s="11"/>
      <c r="J866" s="11"/>
      <c r="K866" s="11"/>
      <c r="L866" s="9"/>
      <c r="M866" s="9"/>
      <c r="N866" s="14" t="s">
        <v>12</v>
      </c>
      <c r="O866" s="11">
        <v>2</v>
      </c>
      <c r="P866" s="11"/>
      <c r="Q866" s="11"/>
      <c r="R866" s="11"/>
      <c r="S866" s="9"/>
      <c r="T866" s="9"/>
      <c r="U866" s="9"/>
      <c r="V866" s="27" t="s">
        <v>47</v>
      </c>
      <c r="W866" s="9"/>
      <c r="X866" s="17" t="s">
        <v>27</v>
      </c>
      <c r="Y866" s="9"/>
      <c r="Z866" s="9"/>
      <c r="AA866" s="9"/>
    </row>
    <row r="867" spans="1:32" ht="31.5" thickTop="1" thickBot="1" x14ac:dyDescent="0.3">
      <c r="A867" s="9"/>
      <c r="B867" s="9"/>
      <c r="C867" s="9"/>
      <c r="D867" s="9"/>
      <c r="E867" s="11"/>
      <c r="F867" s="11"/>
      <c r="G867" s="14" t="s">
        <v>33</v>
      </c>
      <c r="H867" s="20">
        <f>H853</f>
        <v>147.5</v>
      </c>
      <c r="I867" s="11" t="s">
        <v>31</v>
      </c>
      <c r="J867" s="11" t="s">
        <v>30</v>
      </c>
      <c r="K867" s="11" t="s">
        <v>34</v>
      </c>
      <c r="L867" s="10" t="s">
        <v>32</v>
      </c>
      <c r="M867" s="10"/>
      <c r="N867" s="14" t="s">
        <v>33</v>
      </c>
      <c r="O867" s="20">
        <f>O853</f>
        <v>175</v>
      </c>
      <c r="P867" s="11" t="s">
        <v>31</v>
      </c>
      <c r="Q867" s="11" t="s">
        <v>30</v>
      </c>
      <c r="R867" s="11" t="s">
        <v>34</v>
      </c>
      <c r="S867" s="10" t="s">
        <v>32</v>
      </c>
      <c r="T867" s="10"/>
      <c r="U867" s="26" t="s">
        <v>34</v>
      </c>
      <c r="V867" s="26" t="s">
        <v>48</v>
      </c>
      <c r="W867" s="26" t="s">
        <v>34</v>
      </c>
      <c r="X867" s="26" t="s">
        <v>48</v>
      </c>
      <c r="Y867" s="9"/>
      <c r="Z867" s="9"/>
      <c r="AA867" s="9"/>
    </row>
    <row r="868" spans="1:32" ht="16.5" thickTop="1" thickBot="1" x14ac:dyDescent="0.3">
      <c r="A868" s="9"/>
      <c r="B868" s="9"/>
      <c r="C868" s="9"/>
      <c r="D868" s="9"/>
      <c r="E868" s="11"/>
      <c r="F868" s="11"/>
      <c r="G868" s="14"/>
      <c r="H868" s="11"/>
      <c r="I868" s="15">
        <v>5</v>
      </c>
      <c r="J868" s="11">
        <v>40</v>
      </c>
      <c r="K868" s="12">
        <f>CEILING(H867*J868/100*0.9,2.5)</f>
        <v>55</v>
      </c>
      <c r="M868" s="9"/>
      <c r="N868" s="14"/>
      <c r="O868" s="11"/>
      <c r="P868" s="15">
        <v>3</v>
      </c>
      <c r="Q868" s="11">
        <v>70</v>
      </c>
      <c r="R868" s="12">
        <f>CEILING(O867*Q868/100*0.9,5)</f>
        <v>115</v>
      </c>
      <c r="T868" s="9"/>
      <c r="U868" s="8">
        <f>IF(V850&gt;11.5,U850+2.5,U850)</f>
        <v>60</v>
      </c>
      <c r="W868" s="8">
        <f>IF(X850&gt;11.5,W850+2.5,W850)</f>
        <v>42.5</v>
      </c>
      <c r="X868" s="24"/>
      <c r="Y868" s="9"/>
      <c r="Z868" s="9"/>
      <c r="AA868" s="9"/>
    </row>
    <row r="869" spans="1:32" ht="16.5" thickTop="1" thickBot="1" x14ac:dyDescent="0.3">
      <c r="A869" s="9"/>
      <c r="B869" s="9"/>
      <c r="C869" s="9"/>
      <c r="D869" s="9"/>
      <c r="E869" s="11"/>
      <c r="F869" s="11"/>
      <c r="G869" s="14"/>
      <c r="H869" s="11"/>
      <c r="I869" s="15">
        <v>5</v>
      </c>
      <c r="J869" s="11">
        <v>40</v>
      </c>
      <c r="K869" s="12">
        <f>CEILING(H867*J869/100*0.9,2.5)</f>
        <v>55</v>
      </c>
      <c r="M869" s="9"/>
      <c r="N869" s="14"/>
      <c r="O869" s="11"/>
      <c r="P869" s="15">
        <v>3</v>
      </c>
      <c r="Q869" s="11">
        <v>70</v>
      </c>
      <c r="R869" s="12">
        <f>CEILING(O867*Q869/100*0.9,5)</f>
        <v>115</v>
      </c>
      <c r="T869" s="9"/>
      <c r="U869" s="8">
        <f>U868</f>
        <v>60</v>
      </c>
      <c r="W869" s="8">
        <f>W868</f>
        <v>42.5</v>
      </c>
      <c r="X869" s="24"/>
      <c r="Y869" s="9"/>
      <c r="Z869" s="9"/>
      <c r="AA869" s="9"/>
    </row>
    <row r="870" spans="1:32" ht="16.5" thickTop="1" thickBot="1" x14ac:dyDescent="0.3">
      <c r="A870" s="9"/>
      <c r="B870" s="9"/>
      <c r="C870" s="9"/>
      <c r="D870" s="9"/>
      <c r="E870" s="11"/>
      <c r="F870" s="11"/>
      <c r="G870" s="14"/>
      <c r="H870" s="11"/>
      <c r="I870" s="15">
        <v>5</v>
      </c>
      <c r="J870" s="11">
        <v>50</v>
      </c>
      <c r="K870" s="12">
        <f>CEILING(H867*J870/100*0.9,2.5)</f>
        <v>67.5</v>
      </c>
      <c r="M870" s="9"/>
      <c r="N870" s="14"/>
      <c r="O870" s="11"/>
      <c r="P870" s="15">
        <v>3</v>
      </c>
      <c r="Q870" s="11">
        <v>80</v>
      </c>
      <c r="R870" s="12">
        <f>CEILING(O867*Q870/100*0.9,5)</f>
        <v>130</v>
      </c>
      <c r="T870" s="9"/>
      <c r="U870" s="8">
        <f>U869</f>
        <v>60</v>
      </c>
      <c r="W870" s="8">
        <f>W869</f>
        <v>42.5</v>
      </c>
      <c r="X870" s="24"/>
      <c r="Y870" s="9"/>
      <c r="Z870" s="9"/>
      <c r="AA870" s="9"/>
    </row>
    <row r="871" spans="1:32" ht="16.5" thickTop="1" thickBot="1" x14ac:dyDescent="0.3">
      <c r="A871" s="9"/>
      <c r="B871" s="9"/>
      <c r="C871" s="9"/>
      <c r="D871" s="9"/>
      <c r="E871" s="11"/>
      <c r="F871" s="11"/>
      <c r="G871" s="14"/>
      <c r="H871" s="11"/>
      <c r="I871" s="15">
        <v>5</v>
      </c>
      <c r="J871" s="11">
        <v>50</v>
      </c>
      <c r="K871" s="12">
        <f>CEILING(H867*J871/100*0.9,2.5)</f>
        <v>67.5</v>
      </c>
      <c r="M871" s="9"/>
      <c r="N871" s="14"/>
      <c r="O871" s="11"/>
      <c r="P871" s="15">
        <v>3</v>
      </c>
      <c r="Q871" s="11">
        <v>80</v>
      </c>
      <c r="R871" s="12">
        <f>CEILING(O867*Q871/100*0.9,5)</f>
        <v>130</v>
      </c>
      <c r="T871" s="9"/>
      <c r="U871" s="8">
        <f>U870</f>
        <v>60</v>
      </c>
      <c r="W871" s="8">
        <f>W870</f>
        <v>42.5</v>
      </c>
      <c r="X871" s="25"/>
      <c r="Y871" s="9"/>
      <c r="Z871" s="9"/>
      <c r="AA871" s="9"/>
    </row>
    <row r="872" spans="1:32" ht="16.5" thickTop="1" thickBot="1" x14ac:dyDescent="0.3">
      <c r="A872" s="9"/>
      <c r="B872" s="9"/>
      <c r="C872" s="9"/>
      <c r="D872" s="9"/>
      <c r="E872" s="11"/>
      <c r="F872" s="11"/>
      <c r="G872" s="14"/>
      <c r="H872" s="11"/>
      <c r="I872" s="16">
        <v>5</v>
      </c>
      <c r="J872" s="11">
        <v>60</v>
      </c>
      <c r="K872" s="12">
        <f>CEILING(H867*J872/100*0.9,2.5)</f>
        <v>80</v>
      </c>
      <c r="M872" s="9"/>
      <c r="N872" s="14"/>
      <c r="O872" s="11"/>
      <c r="P872" s="16">
        <v>3</v>
      </c>
      <c r="Q872" s="11">
        <v>90</v>
      </c>
      <c r="R872" s="12">
        <f>CEILING(O867*Q872/100*0.9,5)</f>
        <v>145</v>
      </c>
      <c r="T872" s="9"/>
      <c r="U872" s="9"/>
      <c r="V872" s="9"/>
      <c r="W872" s="9"/>
      <c r="X872" s="9"/>
      <c r="Y872" s="9"/>
      <c r="Z872" s="9"/>
      <c r="AA872" s="9"/>
      <c r="AC872">
        <f>K872*L872*0.0333+K872</f>
        <v>80</v>
      </c>
      <c r="AE872">
        <f>R872*S872*0.0333+R872</f>
        <v>145</v>
      </c>
    </row>
    <row r="873" spans="1:32" ht="16.5" thickTop="1" thickBot="1" x14ac:dyDescent="0.3">
      <c r="A873" s="9"/>
      <c r="B873" s="1" t="s">
        <v>72</v>
      </c>
      <c r="C873">
        <f>IF(H873&gt;3.4,0,H873)+IF(O873&gt;3.4,0,O873)</f>
        <v>4</v>
      </c>
      <c r="D873" t="s">
        <v>15</v>
      </c>
      <c r="E873" t="s">
        <v>2</v>
      </c>
      <c r="F873" s="9"/>
      <c r="G873" s="14" t="s">
        <v>14</v>
      </c>
      <c r="H873" s="11">
        <v>1</v>
      </c>
      <c r="I873" s="11"/>
      <c r="J873" s="11"/>
      <c r="K873" s="11"/>
      <c r="L873" s="9"/>
      <c r="M873" s="9"/>
      <c r="N873" s="14" t="s">
        <v>12</v>
      </c>
      <c r="O873" s="11">
        <v>3</v>
      </c>
      <c r="P873" s="11"/>
      <c r="Q873" s="11"/>
      <c r="R873" s="11"/>
      <c r="S873" s="9"/>
      <c r="T873" s="9"/>
      <c r="U873" s="30"/>
      <c r="V873" s="29" t="s">
        <v>49</v>
      </c>
      <c r="W873" s="9"/>
      <c r="X873" s="31" t="s">
        <v>27</v>
      </c>
      <c r="Y873" s="9"/>
      <c r="Z873" s="9"/>
      <c r="AA873" s="9"/>
    </row>
    <row r="874" spans="1:32" ht="31.5" thickTop="1" thickBot="1" x14ac:dyDescent="0.3">
      <c r="A874" s="9"/>
      <c r="B874" s="9"/>
      <c r="C874" s="9"/>
      <c r="D874" s="9"/>
      <c r="E874" s="11"/>
      <c r="F874" s="11"/>
      <c r="G874" s="14" t="s">
        <v>33</v>
      </c>
      <c r="H874" s="20">
        <f>H867+IF(L856&lt;3.5,2.5,5)</f>
        <v>150</v>
      </c>
      <c r="I874" s="11" t="s">
        <v>31</v>
      </c>
      <c r="J874" s="11" t="s">
        <v>30</v>
      </c>
      <c r="K874" s="11" t="s">
        <v>34</v>
      </c>
      <c r="L874" s="10" t="s">
        <v>32</v>
      </c>
      <c r="M874" s="10"/>
      <c r="N874" s="14"/>
      <c r="O874" s="20">
        <f>O867</f>
        <v>175</v>
      </c>
      <c r="P874" s="11" t="s">
        <v>31</v>
      </c>
      <c r="Q874" s="11" t="s">
        <v>30</v>
      </c>
      <c r="R874" s="11" t="s">
        <v>34</v>
      </c>
      <c r="S874" s="10" t="s">
        <v>32</v>
      </c>
      <c r="T874" s="10"/>
      <c r="U874" s="26" t="s">
        <v>34</v>
      </c>
      <c r="V874" s="26" t="s">
        <v>48</v>
      </c>
      <c r="W874" s="26" t="s">
        <v>34</v>
      </c>
      <c r="X874" s="26" t="s">
        <v>48</v>
      </c>
      <c r="Y874" s="9"/>
      <c r="Z874" s="9"/>
      <c r="AA874" s="9"/>
    </row>
    <row r="875" spans="1:32" ht="16.5" thickTop="1" thickBot="1" x14ac:dyDescent="0.3">
      <c r="A875" s="9"/>
      <c r="B875" s="9"/>
      <c r="C875" s="9"/>
      <c r="D875" s="9"/>
      <c r="E875" s="11"/>
      <c r="F875" s="11"/>
      <c r="G875" s="14"/>
      <c r="H875" s="11"/>
      <c r="I875" s="15">
        <v>5</v>
      </c>
      <c r="J875" s="11">
        <v>65</v>
      </c>
      <c r="K875" s="12">
        <f>CEILING(H874*J875/100*0.9,2.5)</f>
        <v>90</v>
      </c>
      <c r="M875" s="9"/>
      <c r="N875" s="14"/>
      <c r="O875" s="11"/>
      <c r="P875" s="15">
        <v>5</v>
      </c>
      <c r="Q875" s="11">
        <v>75</v>
      </c>
      <c r="R875" s="12">
        <f>CEILING(O874*0.9*Q875/100,5)</f>
        <v>120</v>
      </c>
      <c r="T875" s="9"/>
      <c r="U875" s="8">
        <f>IF(V857&gt;11.5,U857+2.5,U857)</f>
        <v>70</v>
      </c>
      <c r="V875" s="4"/>
      <c r="W875" s="8">
        <f>IF(X871&gt;11.5,W871+2.5,W871)</f>
        <v>42.5</v>
      </c>
      <c r="X875" s="24"/>
      <c r="Y875" s="9"/>
      <c r="Z875" s="9"/>
      <c r="AA875" s="9"/>
    </row>
    <row r="876" spans="1:32" ht="16.5" thickTop="1" thickBot="1" x14ac:dyDescent="0.3">
      <c r="A876" s="9"/>
      <c r="B876" s="9"/>
      <c r="C876" s="9"/>
      <c r="D876" s="9"/>
      <c r="E876" s="11"/>
      <c r="F876" s="11"/>
      <c r="G876" s="14"/>
      <c r="H876" s="11"/>
      <c r="I876" s="15">
        <v>5</v>
      </c>
      <c r="J876" s="11">
        <v>65</v>
      </c>
      <c r="K876" s="12">
        <f>CEILING(H874*J876/100*0.9,2.5)</f>
        <v>90</v>
      </c>
      <c r="M876" s="9"/>
      <c r="N876" s="14"/>
      <c r="O876" s="11"/>
      <c r="P876" s="15">
        <v>3</v>
      </c>
      <c r="Q876" s="11">
        <v>85</v>
      </c>
      <c r="R876" s="12">
        <f>CEILING(O874*0.9*Q876/100,5)</f>
        <v>135</v>
      </c>
      <c r="T876" s="9"/>
      <c r="U876" s="8">
        <f>U875</f>
        <v>70</v>
      </c>
      <c r="V876" s="4"/>
      <c r="W876" s="8">
        <f>W875</f>
        <v>42.5</v>
      </c>
      <c r="X876" s="24"/>
      <c r="Y876" s="9"/>
      <c r="Z876" s="9"/>
      <c r="AA876" s="9"/>
    </row>
    <row r="877" spans="1:32" ht="16.5" thickTop="1" thickBot="1" x14ac:dyDescent="0.3">
      <c r="A877" s="9"/>
      <c r="B877" s="9"/>
      <c r="C877" s="9"/>
      <c r="D877" s="9"/>
      <c r="E877" s="11"/>
      <c r="F877" s="11"/>
      <c r="G877" s="14"/>
      <c r="H877" s="11"/>
      <c r="I877" s="15">
        <v>5</v>
      </c>
      <c r="J877" s="11">
        <v>75</v>
      </c>
      <c r="K877" s="12">
        <f>CEILING(H874*J877/100*0.9,2.5)</f>
        <v>102.5</v>
      </c>
      <c r="M877" s="9"/>
      <c r="N877" s="14"/>
      <c r="O877" s="11" t="s">
        <v>35</v>
      </c>
      <c r="P877" s="15">
        <v>1</v>
      </c>
      <c r="Q877" s="11">
        <v>95</v>
      </c>
      <c r="R877" s="12">
        <f>CEILING(O874*0.9*Q877/100,5)</f>
        <v>150</v>
      </c>
      <c r="T877" s="9"/>
      <c r="U877" s="8">
        <f>U876</f>
        <v>70</v>
      </c>
      <c r="V877" s="4"/>
      <c r="W877" s="8">
        <f>W876</f>
        <v>42.5</v>
      </c>
      <c r="X877" s="24"/>
      <c r="Y877" s="9"/>
      <c r="Z877" s="9"/>
      <c r="AA877" s="9"/>
    </row>
    <row r="878" spans="1:32" ht="16.5" thickTop="1" thickBot="1" x14ac:dyDescent="0.3">
      <c r="A878" s="9"/>
      <c r="B878" s="9"/>
      <c r="C878" s="9"/>
      <c r="D878" s="9"/>
      <c r="E878" s="11"/>
      <c r="F878" s="11"/>
      <c r="G878" s="14"/>
      <c r="H878" s="11"/>
      <c r="I878" s="15">
        <v>5</v>
      </c>
      <c r="J878" s="11">
        <v>75</v>
      </c>
      <c r="K878" s="12">
        <f>CEILING(H874*J878/100*0.9,2.5)</f>
        <v>102.5</v>
      </c>
      <c r="M878" s="9"/>
      <c r="N878" s="14"/>
      <c r="O878" s="11"/>
      <c r="P878" s="11"/>
      <c r="Q878" s="11"/>
      <c r="R878" s="11"/>
      <c r="S878" s="9"/>
      <c r="T878" s="9"/>
      <c r="U878" s="8">
        <f>U877</f>
        <v>70</v>
      </c>
      <c r="V878" s="4"/>
      <c r="W878" s="8">
        <f>W877</f>
        <v>42.5</v>
      </c>
      <c r="X878" s="25"/>
      <c r="Y878" s="9"/>
      <c r="Z878" s="9"/>
      <c r="AA878" s="9"/>
    </row>
    <row r="879" spans="1:32" ht="16.5" thickTop="1" thickBot="1" x14ac:dyDescent="0.3">
      <c r="A879" s="9"/>
      <c r="B879" s="9"/>
      <c r="C879" s="9"/>
      <c r="D879" s="9"/>
      <c r="E879" s="11"/>
      <c r="F879" s="11"/>
      <c r="G879" s="14"/>
      <c r="H879" s="11"/>
      <c r="I879" s="15">
        <v>5</v>
      </c>
      <c r="J879" s="11">
        <v>85</v>
      </c>
      <c r="K879" s="12">
        <f>CEILING(H874*J879/100*0.9,2.5)</f>
        <v>115</v>
      </c>
      <c r="M879" s="9"/>
      <c r="N879" s="14"/>
      <c r="O879" s="11"/>
      <c r="P879" s="11"/>
      <c r="Q879" s="11"/>
      <c r="R879" s="11"/>
      <c r="S879" s="9"/>
      <c r="T879" s="9"/>
      <c r="U879" s="9"/>
      <c r="V879" s="9"/>
      <c r="W879" s="9"/>
      <c r="X879" s="9"/>
      <c r="Y879" s="9"/>
      <c r="Z879" s="9"/>
      <c r="AA879" s="9"/>
      <c r="AC879">
        <f>K879*L879*0.0333+K879</f>
        <v>115</v>
      </c>
      <c r="AE879">
        <f>R877*S877*0.0333+R877</f>
        <v>150</v>
      </c>
    </row>
    <row r="880" spans="1:32" ht="16.5" thickTop="1" thickBot="1" x14ac:dyDescent="0.3">
      <c r="A880" s="9"/>
      <c r="B880" s="9"/>
      <c r="C880">
        <f>IF(H880&gt;3.4,0,H880)+IF(O880&gt;3.4,0,O880)</f>
        <v>4</v>
      </c>
      <c r="D880" t="s">
        <v>16</v>
      </c>
      <c r="E880" t="s">
        <v>3</v>
      </c>
      <c r="F880" s="9"/>
      <c r="G880" s="14" t="s">
        <v>4</v>
      </c>
      <c r="H880" s="11">
        <v>1</v>
      </c>
      <c r="I880" s="11"/>
      <c r="J880" s="11"/>
      <c r="K880" s="11"/>
      <c r="L880" s="9"/>
      <c r="M880" s="9"/>
      <c r="N880" s="14" t="s">
        <v>13</v>
      </c>
      <c r="O880" s="11">
        <v>3</v>
      </c>
      <c r="P880" s="11"/>
      <c r="Q880" s="11"/>
      <c r="R880" s="11"/>
      <c r="S880" s="9"/>
      <c r="T880" s="9"/>
      <c r="U880" s="9"/>
      <c r="V880" s="28" t="s">
        <v>28</v>
      </c>
      <c r="W880" s="9"/>
      <c r="X880" s="27" t="s">
        <v>25</v>
      </c>
      <c r="Y880" s="9"/>
      <c r="Z880" s="27" t="s">
        <v>26</v>
      </c>
      <c r="AA880" s="9"/>
    </row>
    <row r="881" spans="1:32" ht="31.5" thickTop="1" thickBot="1" x14ac:dyDescent="0.3">
      <c r="A881" s="9"/>
      <c r="B881" s="9"/>
      <c r="C881" s="9"/>
      <c r="D881" s="9"/>
      <c r="E881" s="11"/>
      <c r="F881" s="11"/>
      <c r="G881" s="14" t="s">
        <v>33</v>
      </c>
      <c r="H881" s="20">
        <f>H839+IF(L842&lt;3.5,2.5,5)</f>
        <v>90</v>
      </c>
      <c r="I881" s="11" t="s">
        <v>31</v>
      </c>
      <c r="J881" s="11" t="s">
        <v>30</v>
      </c>
      <c r="K881" s="11" t="s">
        <v>34</v>
      </c>
      <c r="L881" s="10" t="s">
        <v>32</v>
      </c>
      <c r="M881" s="10"/>
      <c r="N881" s="14"/>
      <c r="O881" s="20">
        <f>O860</f>
        <v>215</v>
      </c>
      <c r="P881" s="11" t="s">
        <v>31</v>
      </c>
      <c r="Q881" s="11" t="s">
        <v>30</v>
      </c>
      <c r="R881" s="11" t="s">
        <v>34</v>
      </c>
      <c r="S881" s="10" t="s">
        <v>32</v>
      </c>
      <c r="T881" s="10"/>
      <c r="U881" s="26" t="s">
        <v>34</v>
      </c>
      <c r="V881" s="26" t="s">
        <v>48</v>
      </c>
      <c r="W881" s="26" t="s">
        <v>34</v>
      </c>
      <c r="X881" s="26" t="s">
        <v>48</v>
      </c>
      <c r="Y881" s="26" t="s">
        <v>34</v>
      </c>
      <c r="Z881" s="26" t="s">
        <v>48</v>
      </c>
      <c r="AA881" s="9"/>
    </row>
    <row r="882" spans="1:32" ht="16.5" thickTop="1" thickBot="1" x14ac:dyDescent="0.3">
      <c r="A882" s="9"/>
      <c r="B882" s="9"/>
      <c r="C882" s="9"/>
      <c r="D882" s="9"/>
      <c r="E882" s="11"/>
      <c r="F882" s="11"/>
      <c r="G882" s="14"/>
      <c r="H882" s="11"/>
      <c r="I882" s="15">
        <v>5</v>
      </c>
      <c r="J882" s="11">
        <v>65</v>
      </c>
      <c r="K882" s="12">
        <f>CEILING(H881*J882/100*0.9,2.5)</f>
        <v>55</v>
      </c>
      <c r="M882" s="9"/>
      <c r="N882" s="14"/>
      <c r="O882" s="11"/>
      <c r="P882" s="15">
        <v>5</v>
      </c>
      <c r="Q882" s="11">
        <v>75</v>
      </c>
      <c r="R882" s="12">
        <f>CEILING(O881*0.9*Q882/100,5)</f>
        <v>150</v>
      </c>
      <c r="T882" s="9"/>
      <c r="U882" s="8">
        <f>IF(V864&gt;11.5,U864+2.5,U864)</f>
        <v>17.5</v>
      </c>
      <c r="V882" s="4"/>
      <c r="W882" s="8">
        <f>IF(X864&gt;11.5,W864+2.5,W864)</f>
        <v>35</v>
      </c>
      <c r="X882" s="24"/>
      <c r="Y882" s="8">
        <f>IF(Z864&gt;11.5,Y864+2,Y864)</f>
        <v>8</v>
      </c>
      <c r="Z882" s="24"/>
      <c r="AA882" s="9"/>
    </row>
    <row r="883" spans="1:32" ht="16.5" thickTop="1" thickBot="1" x14ac:dyDescent="0.3">
      <c r="A883" s="9"/>
      <c r="B883" s="9"/>
      <c r="C883" s="9"/>
      <c r="D883" s="9"/>
      <c r="E883" s="11"/>
      <c r="F883" s="11"/>
      <c r="G883" s="14"/>
      <c r="H883" s="11"/>
      <c r="I883" s="15">
        <v>5</v>
      </c>
      <c r="J883" s="11">
        <v>65</v>
      </c>
      <c r="K883" s="12">
        <f>CEILING(H881*J883/100*0.9,2.5)</f>
        <v>55</v>
      </c>
      <c r="M883" s="9"/>
      <c r="N883" s="14"/>
      <c r="O883" s="11"/>
      <c r="P883" s="15">
        <v>3</v>
      </c>
      <c r="Q883" s="11">
        <v>85</v>
      </c>
      <c r="R883" s="12">
        <f>CEILING(O881*0.9*Q883/100,5)</f>
        <v>165</v>
      </c>
      <c r="T883" s="9"/>
      <c r="U883" s="8">
        <f>U882</f>
        <v>17.5</v>
      </c>
      <c r="V883" s="3"/>
      <c r="W883" s="8">
        <f>W882</f>
        <v>35</v>
      </c>
      <c r="X883" s="24"/>
      <c r="Y883" s="8">
        <f>Y882</f>
        <v>8</v>
      </c>
      <c r="Z883" s="24"/>
      <c r="AA883" s="9"/>
    </row>
    <row r="884" spans="1:32" ht="16.5" thickTop="1" thickBot="1" x14ac:dyDescent="0.3">
      <c r="A884" s="9"/>
      <c r="B884" s="9"/>
      <c r="C884" s="9"/>
      <c r="D884" s="9"/>
      <c r="E884" s="11"/>
      <c r="F884" s="11"/>
      <c r="G884" s="14"/>
      <c r="H884" s="11"/>
      <c r="I884" s="15">
        <v>5</v>
      </c>
      <c r="J884" s="11">
        <v>75</v>
      </c>
      <c r="K884" s="12">
        <f>CEILING(H881*J884/100*0.9,2.5)</f>
        <v>62.5</v>
      </c>
      <c r="M884" s="9"/>
      <c r="N884" s="14"/>
      <c r="O884" s="11" t="s">
        <v>35</v>
      </c>
      <c r="P884" s="15">
        <v>1</v>
      </c>
      <c r="Q884" s="11">
        <v>95</v>
      </c>
      <c r="R884" s="12">
        <f>CEILING(O881*0.9*Q884/100,5)</f>
        <v>185</v>
      </c>
      <c r="T884" s="9"/>
      <c r="U884" s="8">
        <f>U883</f>
        <v>17.5</v>
      </c>
      <c r="W884" s="8">
        <f>W883</f>
        <v>35</v>
      </c>
      <c r="X884" s="24"/>
      <c r="Y884" s="8">
        <f>Y883</f>
        <v>8</v>
      </c>
      <c r="Z884" s="24"/>
      <c r="AA884" s="9"/>
    </row>
    <row r="885" spans="1:32" ht="16.5" thickTop="1" thickBot="1" x14ac:dyDescent="0.3">
      <c r="A885" s="9"/>
      <c r="B885" s="9"/>
      <c r="C885" s="9"/>
      <c r="D885" s="9"/>
      <c r="E885" s="11"/>
      <c r="F885" s="11"/>
      <c r="G885" s="14"/>
      <c r="H885" s="11"/>
      <c r="I885" s="15">
        <v>5</v>
      </c>
      <c r="J885" s="11">
        <v>75</v>
      </c>
      <c r="K885" s="12">
        <f>CEILING(H881*J885/100*0.9,2.5)</f>
        <v>62.5</v>
      </c>
      <c r="M885" s="9"/>
      <c r="N885" s="14"/>
      <c r="O885" s="11"/>
      <c r="P885" s="11"/>
      <c r="Q885" s="11"/>
      <c r="R885" s="11"/>
      <c r="S885" s="9"/>
      <c r="T885" s="9"/>
      <c r="U885" s="8">
        <f>U884</f>
        <v>17.5</v>
      </c>
      <c r="W885" s="8">
        <f>W884</f>
        <v>35</v>
      </c>
      <c r="X885" s="25"/>
      <c r="Y885" s="8">
        <f>Y884</f>
        <v>8</v>
      </c>
      <c r="Z885" s="25"/>
      <c r="AA885" s="9"/>
    </row>
    <row r="886" spans="1:32" ht="16.5" thickTop="1" thickBot="1" x14ac:dyDescent="0.3">
      <c r="A886" s="9"/>
      <c r="B886" s="9"/>
      <c r="C886" s="9"/>
      <c r="D886" s="9"/>
      <c r="E886" s="11"/>
      <c r="F886" s="11"/>
      <c r="G886" s="14"/>
      <c r="H886" s="11"/>
      <c r="I886" s="15">
        <v>5</v>
      </c>
      <c r="J886" s="11">
        <v>85</v>
      </c>
      <c r="K886" s="12">
        <f>CEILING(H881*J886/100*0.9,2.5)</f>
        <v>70</v>
      </c>
      <c r="M886" s="9"/>
      <c r="N886" s="14"/>
      <c r="O886" s="11"/>
      <c r="P886" s="11"/>
      <c r="Q886" s="11"/>
      <c r="R886" s="11"/>
      <c r="S886" s="9"/>
      <c r="T886" s="9"/>
      <c r="U886" s="9"/>
      <c r="V886" s="9"/>
      <c r="W886" s="9"/>
      <c r="X886" s="9"/>
      <c r="Y886" s="9"/>
      <c r="Z886" s="9"/>
      <c r="AA886" s="9"/>
      <c r="AD886">
        <f>K886*L886*0.0333+K886</f>
        <v>70</v>
      </c>
      <c r="AF886">
        <f>R884*S884*0.0333+R884</f>
        <v>185</v>
      </c>
    </row>
    <row r="887" spans="1:32" ht="16.5" thickTop="1" thickBot="1" x14ac:dyDescent="0.3">
      <c r="A887" s="9"/>
      <c r="B887" s="9"/>
      <c r="C887">
        <f>IF(H887&gt;3.4,0,H887)+IF(O887&gt;3.4,0,O887)</f>
        <v>2</v>
      </c>
      <c r="D887" t="s">
        <v>17</v>
      </c>
      <c r="E887" t="s">
        <v>2</v>
      </c>
      <c r="F887" s="9"/>
      <c r="G887" s="14" t="s">
        <v>14</v>
      </c>
      <c r="H887" s="11">
        <v>2</v>
      </c>
      <c r="I887" s="11"/>
      <c r="J887" s="11"/>
      <c r="K887" s="11"/>
      <c r="L887" s="9"/>
      <c r="M887" s="9"/>
      <c r="N887" s="14" t="s">
        <v>12</v>
      </c>
      <c r="O887" s="11">
        <v>4</v>
      </c>
      <c r="P887" s="11"/>
      <c r="Q887" s="11"/>
      <c r="R887" s="11"/>
      <c r="S887" s="9"/>
      <c r="T887" s="9"/>
      <c r="U887" s="9"/>
      <c r="V887" s="27" t="s">
        <v>47</v>
      </c>
      <c r="W887" s="9"/>
      <c r="X887" s="17" t="s">
        <v>27</v>
      </c>
      <c r="Y887" s="9"/>
      <c r="Z887" s="9"/>
      <c r="AA887" s="9"/>
    </row>
    <row r="888" spans="1:32" ht="31.5" thickTop="1" thickBot="1" x14ac:dyDescent="0.3">
      <c r="A888" s="9"/>
      <c r="B888" s="9"/>
      <c r="C888" s="9"/>
      <c r="D888" s="9"/>
      <c r="E888" s="11"/>
      <c r="F888" s="11"/>
      <c r="G888" s="14" t="s">
        <v>33</v>
      </c>
      <c r="H888" s="19">
        <f>H874</f>
        <v>150</v>
      </c>
      <c r="I888" s="11" t="s">
        <v>31</v>
      </c>
      <c r="J888" s="11" t="s">
        <v>30</v>
      </c>
      <c r="K888" s="11" t="s">
        <v>34</v>
      </c>
      <c r="L888" s="10" t="s">
        <v>32</v>
      </c>
      <c r="M888" s="10"/>
      <c r="N888" s="14" t="s">
        <v>33</v>
      </c>
      <c r="O888" s="20">
        <f>O874</f>
        <v>175</v>
      </c>
      <c r="P888" s="11" t="s">
        <v>31</v>
      </c>
      <c r="Q888" s="11" t="s">
        <v>30</v>
      </c>
      <c r="R888" s="11" t="s">
        <v>34</v>
      </c>
      <c r="S888" s="10" t="s">
        <v>32</v>
      </c>
      <c r="T888" s="10"/>
      <c r="U888" s="26" t="s">
        <v>34</v>
      </c>
      <c r="V888" s="26" t="s">
        <v>48</v>
      </c>
      <c r="W888" s="26" t="s">
        <v>34</v>
      </c>
      <c r="X888" s="26" t="s">
        <v>48</v>
      </c>
      <c r="Y888" s="9"/>
      <c r="Z888" s="9"/>
      <c r="AA888" s="9"/>
    </row>
    <row r="889" spans="1:32" ht="16.5" thickTop="1" thickBot="1" x14ac:dyDescent="0.3">
      <c r="A889" s="9"/>
      <c r="B889" s="9"/>
      <c r="C889" s="9"/>
      <c r="D889" s="9"/>
      <c r="E889" s="11"/>
      <c r="F889" s="11"/>
      <c r="G889" s="14"/>
      <c r="H889" s="11"/>
      <c r="I889" s="15">
        <v>3</v>
      </c>
      <c r="J889" s="11">
        <v>70</v>
      </c>
      <c r="K889" s="12">
        <f>CEILING(H888*J889/100*0.9,2.5)</f>
        <v>95</v>
      </c>
      <c r="M889" s="9"/>
      <c r="N889" s="14"/>
      <c r="O889" s="11"/>
      <c r="P889" s="15">
        <v>5</v>
      </c>
      <c r="Q889" s="11">
        <v>40</v>
      </c>
      <c r="R889" s="12">
        <f>CEILING(O888*Q889/100*0.9,5)</f>
        <v>65</v>
      </c>
      <c r="T889" s="9"/>
      <c r="U889" s="8">
        <f>IF(V871&gt;11.5,U871+2.5,U871)</f>
        <v>60</v>
      </c>
      <c r="W889" s="8">
        <f>IF(X871&gt;11.5,W871+2.5,W871)</f>
        <v>42.5</v>
      </c>
      <c r="X889" s="24"/>
      <c r="Y889" s="9"/>
      <c r="Z889" s="9"/>
      <c r="AA889" s="9"/>
    </row>
    <row r="890" spans="1:32" ht="16.5" thickTop="1" thickBot="1" x14ac:dyDescent="0.3">
      <c r="A890" s="9"/>
      <c r="B890" s="9"/>
      <c r="C890" s="9"/>
      <c r="D890" s="9"/>
      <c r="E890" s="11"/>
      <c r="F890" s="11"/>
      <c r="G890" s="14"/>
      <c r="H890" s="11"/>
      <c r="I890" s="15">
        <v>3</v>
      </c>
      <c r="J890" s="11">
        <v>70</v>
      </c>
      <c r="K890" s="12">
        <f>CEILING(H888*J890/100*0.9,2.5)</f>
        <v>95</v>
      </c>
      <c r="M890" s="9"/>
      <c r="N890" s="14"/>
      <c r="O890" s="11"/>
      <c r="P890" s="15">
        <v>5</v>
      </c>
      <c r="Q890" s="11">
        <v>40</v>
      </c>
      <c r="R890" s="12">
        <f>CEILING(O888*Q890/100*0.9,5)</f>
        <v>65</v>
      </c>
      <c r="T890" s="9"/>
      <c r="U890" s="8">
        <f>U889</f>
        <v>60</v>
      </c>
      <c r="W890" s="8">
        <f>W889</f>
        <v>42.5</v>
      </c>
      <c r="X890" s="24"/>
      <c r="Y890" s="9"/>
      <c r="Z890" s="9"/>
      <c r="AA890" s="9"/>
    </row>
    <row r="891" spans="1:32" ht="16.5" thickTop="1" thickBot="1" x14ac:dyDescent="0.3">
      <c r="A891" s="9"/>
      <c r="B891" s="9"/>
      <c r="C891" s="9"/>
      <c r="D891" s="9"/>
      <c r="E891" s="11"/>
      <c r="F891" s="11"/>
      <c r="G891" s="14"/>
      <c r="H891" s="11"/>
      <c r="I891" s="15">
        <v>3</v>
      </c>
      <c r="J891" s="11">
        <v>80</v>
      </c>
      <c r="K891" s="12">
        <f>CEILING(H888*J891/100*0.9,2.5)</f>
        <v>110</v>
      </c>
      <c r="M891" s="9"/>
      <c r="N891" s="14"/>
      <c r="O891" s="11"/>
      <c r="P891" s="15">
        <v>5</v>
      </c>
      <c r="Q891" s="11">
        <v>50</v>
      </c>
      <c r="R891" s="12">
        <f>CEILING(O888*Q891/100*0.9,5)</f>
        <v>80</v>
      </c>
      <c r="T891" s="9"/>
      <c r="U891" s="8">
        <f>U890</f>
        <v>60</v>
      </c>
      <c r="W891" s="8">
        <f>W890</f>
        <v>42.5</v>
      </c>
      <c r="X891" s="24"/>
      <c r="Y891" s="9"/>
      <c r="Z891" s="9"/>
      <c r="AA891" s="9"/>
    </row>
    <row r="892" spans="1:32" ht="16.5" thickTop="1" thickBot="1" x14ac:dyDescent="0.3">
      <c r="A892" s="9"/>
      <c r="B892" s="9"/>
      <c r="C892" s="9"/>
      <c r="D892" s="9"/>
      <c r="E892" s="11"/>
      <c r="F892" s="11"/>
      <c r="G892" s="14"/>
      <c r="H892" s="11"/>
      <c r="I892" s="15">
        <v>3</v>
      </c>
      <c r="J892" s="11">
        <v>80</v>
      </c>
      <c r="K892" s="12">
        <f>CEILING(H888*J892/100*0.9,2.5)</f>
        <v>110</v>
      </c>
      <c r="M892" s="9"/>
      <c r="N892" s="14"/>
      <c r="O892" s="11"/>
      <c r="P892" s="15">
        <v>5</v>
      </c>
      <c r="Q892" s="11">
        <v>50</v>
      </c>
      <c r="R892" s="12">
        <f>CEILING(O888*Q892/100*0.9,5)</f>
        <v>80</v>
      </c>
      <c r="T892" s="9"/>
      <c r="U892" s="8">
        <f>U891</f>
        <v>60</v>
      </c>
      <c r="W892" s="8">
        <f>W891</f>
        <v>42.5</v>
      </c>
      <c r="X892" s="25"/>
      <c r="Y892" s="9"/>
      <c r="Z892" s="9"/>
      <c r="AA892" s="9"/>
    </row>
    <row r="893" spans="1:32" ht="16.5" thickTop="1" thickBot="1" x14ac:dyDescent="0.3">
      <c r="A893" s="9"/>
      <c r="B893" s="9"/>
      <c r="C893" s="9"/>
      <c r="D893" s="9"/>
      <c r="E893" s="11"/>
      <c r="F893" s="11"/>
      <c r="G893" s="14"/>
      <c r="H893" s="11"/>
      <c r="I893" s="15">
        <v>3</v>
      </c>
      <c r="J893" s="11">
        <v>90</v>
      </c>
      <c r="K893" s="12">
        <f>CEILING(H888*J893/100*0.9,2.5)</f>
        <v>122.5</v>
      </c>
      <c r="M893" s="9"/>
      <c r="N893" s="14"/>
      <c r="O893" s="11"/>
      <c r="P893" s="15">
        <v>5</v>
      </c>
      <c r="Q893" s="11">
        <v>60</v>
      </c>
      <c r="R893" s="12">
        <f>CEILING(O888*Q893/100*0.9,5)</f>
        <v>95</v>
      </c>
      <c r="T893" s="9"/>
      <c r="U893" s="9"/>
      <c r="V893" s="9"/>
      <c r="W893" s="9"/>
      <c r="X893" s="9"/>
      <c r="Y893" s="9"/>
      <c r="Z893" s="9"/>
      <c r="AA893" s="9"/>
      <c r="AC893">
        <f>K893*L893*0.0333+K893</f>
        <v>122.5</v>
      </c>
      <c r="AE893">
        <f>R893*S893*0.0333+R893</f>
        <v>95</v>
      </c>
    </row>
    <row r="894" spans="1:32" ht="16.5" thickTop="1" thickBot="1" x14ac:dyDescent="0.3">
      <c r="A894" s="9"/>
      <c r="B894" s="1" t="s">
        <v>73</v>
      </c>
      <c r="C894">
        <f>IF(H894&gt;3.4,0,H894)+IF(O894&gt;3.4,0,O894)</f>
        <v>4</v>
      </c>
      <c r="D894" t="s">
        <v>15</v>
      </c>
      <c r="E894" t="s">
        <v>2</v>
      </c>
      <c r="F894" s="9"/>
      <c r="G894" s="14" t="s">
        <v>14</v>
      </c>
      <c r="H894" s="11">
        <v>3</v>
      </c>
      <c r="I894" s="11"/>
      <c r="J894" s="11"/>
      <c r="K894" s="11"/>
      <c r="L894" s="9"/>
      <c r="M894" s="9"/>
      <c r="N894" s="14" t="s">
        <v>12</v>
      </c>
      <c r="O894" s="11">
        <v>1</v>
      </c>
      <c r="P894" s="11"/>
      <c r="Q894" s="11"/>
      <c r="R894" s="11"/>
      <c r="S894" s="9"/>
      <c r="T894" s="9"/>
      <c r="U894" s="30"/>
      <c r="V894" s="29" t="s">
        <v>49</v>
      </c>
      <c r="W894" s="9"/>
      <c r="X894" s="31" t="s">
        <v>27</v>
      </c>
      <c r="Y894" s="9"/>
      <c r="Z894" s="9"/>
      <c r="AA894" s="9"/>
    </row>
    <row r="895" spans="1:32" ht="31.5" thickTop="1" thickBot="1" x14ac:dyDescent="0.3">
      <c r="A895" s="9"/>
      <c r="B895" s="9"/>
      <c r="C895" s="9"/>
      <c r="D895" s="9"/>
      <c r="E895" s="11"/>
      <c r="F895" s="11"/>
      <c r="G895" s="14"/>
      <c r="H895" s="20">
        <f>H888</f>
        <v>150</v>
      </c>
      <c r="I895" s="11" t="s">
        <v>31</v>
      </c>
      <c r="J895" s="11" t="s">
        <v>30</v>
      </c>
      <c r="K895" s="11" t="s">
        <v>34</v>
      </c>
      <c r="L895" s="10" t="s">
        <v>32</v>
      </c>
      <c r="M895" s="10"/>
      <c r="N895" s="14" t="s">
        <v>33</v>
      </c>
      <c r="O895" s="20">
        <f>O874+IF(S877&lt;3.5,2.5,5)</f>
        <v>177.5</v>
      </c>
      <c r="P895" s="11" t="s">
        <v>31</v>
      </c>
      <c r="Q895" s="11" t="s">
        <v>30</v>
      </c>
      <c r="R895" s="11" t="s">
        <v>34</v>
      </c>
      <c r="S895" s="10" t="s">
        <v>32</v>
      </c>
      <c r="T895" s="10"/>
      <c r="U895" s="26" t="s">
        <v>34</v>
      </c>
      <c r="V895" s="26" t="s">
        <v>48</v>
      </c>
      <c r="W895" s="26" t="s">
        <v>34</v>
      </c>
      <c r="X895" s="26" t="s">
        <v>48</v>
      </c>
      <c r="Y895" s="9"/>
      <c r="Z895" s="9"/>
      <c r="AA895" s="9"/>
    </row>
    <row r="896" spans="1:32" ht="16.5" thickTop="1" thickBot="1" x14ac:dyDescent="0.3">
      <c r="A896" s="9"/>
      <c r="B896" s="9"/>
      <c r="C896" s="9"/>
      <c r="D896" s="9"/>
      <c r="E896" s="11"/>
      <c r="F896" s="11"/>
      <c r="G896" s="14"/>
      <c r="H896" s="11"/>
      <c r="I896" s="15">
        <v>5</v>
      </c>
      <c r="J896" s="11">
        <v>75</v>
      </c>
      <c r="K896" s="12">
        <f>CEILING(H895*0.9*J896/100,2.5)</f>
        <v>102.5</v>
      </c>
      <c r="M896" s="9"/>
      <c r="N896" s="14"/>
      <c r="O896" s="11"/>
      <c r="P896" s="15">
        <v>5</v>
      </c>
      <c r="Q896" s="11">
        <v>65</v>
      </c>
      <c r="R896" s="12">
        <f>CEILING(O895*Q896/100*0.9,5)</f>
        <v>105</v>
      </c>
      <c r="T896" s="9"/>
      <c r="U896" s="8">
        <f>IF(V878&gt;11.5,U878+2.5,U878)</f>
        <v>70</v>
      </c>
      <c r="V896" s="4"/>
      <c r="W896" s="8">
        <f>IF(X892&gt;11.5,W892+2.5,W892)</f>
        <v>42.5</v>
      </c>
      <c r="X896" s="24"/>
      <c r="Y896" s="9"/>
      <c r="Z896" s="9"/>
      <c r="AA896" s="9"/>
    </row>
    <row r="897" spans="1:32" ht="16.5" thickTop="1" thickBot="1" x14ac:dyDescent="0.3">
      <c r="A897" s="9"/>
      <c r="B897" s="9"/>
      <c r="C897" s="9"/>
      <c r="D897" s="9"/>
      <c r="E897" s="11"/>
      <c r="F897" s="11"/>
      <c r="G897" s="14"/>
      <c r="H897" s="11"/>
      <c r="I897" s="15">
        <v>3</v>
      </c>
      <c r="J897" s="11">
        <v>85</v>
      </c>
      <c r="K897" s="12">
        <f>CEILING(H895*0.9*J897/100,2.5)</f>
        <v>115</v>
      </c>
      <c r="M897" s="9"/>
      <c r="N897" s="14"/>
      <c r="O897" s="11"/>
      <c r="P897" s="15">
        <v>5</v>
      </c>
      <c r="Q897" s="11">
        <v>65</v>
      </c>
      <c r="R897" s="12">
        <f>CEILING(O895*Q897/100*0.9,5)</f>
        <v>105</v>
      </c>
      <c r="T897" s="9"/>
      <c r="U897" s="8">
        <f>U896</f>
        <v>70</v>
      </c>
      <c r="V897" s="4"/>
      <c r="W897" s="8">
        <f>W896</f>
        <v>42.5</v>
      </c>
      <c r="X897" s="24"/>
      <c r="Y897" s="9"/>
      <c r="Z897" s="9"/>
      <c r="AA897" s="9"/>
    </row>
    <row r="898" spans="1:32" ht="16.5" thickTop="1" thickBot="1" x14ac:dyDescent="0.3">
      <c r="A898" s="9"/>
      <c r="B898" s="9"/>
      <c r="C898" s="9"/>
      <c r="D898" s="9"/>
      <c r="E898" s="11"/>
      <c r="F898" s="11"/>
      <c r="G898" s="14"/>
      <c r="H898" s="11" t="s">
        <v>35</v>
      </c>
      <c r="I898" s="15">
        <v>1</v>
      </c>
      <c r="J898" s="11">
        <v>95</v>
      </c>
      <c r="K898" s="12">
        <f>CEILING(H895*0.9*J898/100,2.5)</f>
        <v>130</v>
      </c>
      <c r="M898" s="9"/>
      <c r="N898" s="14"/>
      <c r="O898" s="11"/>
      <c r="P898" s="15">
        <v>5</v>
      </c>
      <c r="Q898" s="11">
        <v>75</v>
      </c>
      <c r="R898" s="12">
        <f>CEILING(O895*Q898/100*0.9,5)</f>
        <v>120</v>
      </c>
      <c r="T898" s="9"/>
      <c r="U898" s="8">
        <f>U897</f>
        <v>70</v>
      </c>
      <c r="V898" s="4"/>
      <c r="W898" s="8">
        <f>W897</f>
        <v>42.5</v>
      </c>
      <c r="X898" s="24"/>
      <c r="Y898" s="9"/>
      <c r="Z898" s="9"/>
      <c r="AA898" s="9"/>
      <c r="AC898">
        <f>K896*L896*0.0333+K896</f>
        <v>102.5</v>
      </c>
      <c r="AE898">
        <f>R898*S898*0.0333+R898</f>
        <v>120</v>
      </c>
    </row>
    <row r="899" spans="1:32" ht="16.5" thickTop="1" thickBot="1" x14ac:dyDescent="0.3">
      <c r="A899" s="9"/>
      <c r="B899" s="9"/>
      <c r="C899" s="9"/>
      <c r="D899" s="9"/>
      <c r="E899" s="11"/>
      <c r="F899" s="11"/>
      <c r="G899" s="14"/>
      <c r="H899" s="11"/>
      <c r="I899" s="11"/>
      <c r="J899" s="11"/>
      <c r="K899" s="11"/>
      <c r="L899" s="9"/>
      <c r="M899" s="9"/>
      <c r="N899" s="14"/>
      <c r="O899" s="11"/>
      <c r="P899" s="15">
        <v>5</v>
      </c>
      <c r="Q899" s="11">
        <v>75</v>
      </c>
      <c r="R899" s="12">
        <f>CEILING(O895*Q899/100*0.9,5)</f>
        <v>120</v>
      </c>
      <c r="T899" s="9"/>
      <c r="U899" s="8">
        <f>U898</f>
        <v>70</v>
      </c>
      <c r="V899" s="4"/>
      <c r="W899" s="8">
        <f>W898</f>
        <v>42.5</v>
      </c>
      <c r="X899" s="25"/>
      <c r="Y899" s="9"/>
      <c r="Z899" s="9"/>
      <c r="AA899" s="9"/>
    </row>
    <row r="900" spans="1:32" ht="16.5" thickTop="1" thickBot="1" x14ac:dyDescent="0.3">
      <c r="A900" s="9"/>
      <c r="B900" s="9"/>
      <c r="C900" s="9"/>
      <c r="D900" s="9"/>
      <c r="E900" s="11"/>
      <c r="F900" s="11"/>
      <c r="G900" s="14"/>
      <c r="H900" s="11"/>
      <c r="I900" s="11"/>
      <c r="J900" s="11"/>
      <c r="K900" s="11"/>
      <c r="L900" s="9"/>
      <c r="M900" s="9"/>
      <c r="N900" s="14"/>
      <c r="O900" s="11"/>
      <c r="P900" s="16">
        <v>5</v>
      </c>
      <c r="Q900" s="11">
        <v>85</v>
      </c>
      <c r="R900" s="12">
        <f>CEILING(O895*Q900/100*0.9,5)</f>
        <v>140</v>
      </c>
      <c r="T900" s="9"/>
      <c r="U900" s="9"/>
      <c r="V900" s="9"/>
      <c r="W900" s="9"/>
      <c r="X900" s="9"/>
      <c r="Y900" s="9"/>
      <c r="Z900" s="9"/>
      <c r="AA900" s="9"/>
    </row>
    <row r="901" spans="1:32" ht="16.5" thickTop="1" thickBot="1" x14ac:dyDescent="0.3">
      <c r="A901" s="9"/>
      <c r="B901" s="9"/>
      <c r="C901">
        <f>IF(H901&gt;3.4,0,H901)+IF(O901&gt;3.4,0,O901)</f>
        <v>2</v>
      </c>
      <c r="D901" t="s">
        <v>16</v>
      </c>
      <c r="E901" t="s">
        <v>3</v>
      </c>
      <c r="F901" s="9"/>
      <c r="G901" s="14" t="s">
        <v>4</v>
      </c>
      <c r="H901" s="11">
        <v>2</v>
      </c>
      <c r="I901" s="11"/>
      <c r="J901" s="11"/>
      <c r="K901" s="11"/>
      <c r="L901" s="9"/>
      <c r="M901" s="9"/>
      <c r="N901" s="14" t="s">
        <v>13</v>
      </c>
      <c r="O901" s="11">
        <v>4</v>
      </c>
      <c r="P901" s="11"/>
      <c r="Q901" s="11"/>
      <c r="R901" s="11"/>
      <c r="S901" s="9"/>
      <c r="T901" s="9"/>
      <c r="U901" s="9"/>
      <c r="V901" s="28" t="s">
        <v>28</v>
      </c>
      <c r="W901" s="9"/>
      <c r="X901" s="27" t="s">
        <v>25</v>
      </c>
      <c r="Y901" s="9"/>
      <c r="Z901" s="27" t="s">
        <v>26</v>
      </c>
      <c r="AA901" s="9"/>
    </row>
    <row r="902" spans="1:32" ht="31.5" thickTop="1" thickBot="1" x14ac:dyDescent="0.3">
      <c r="A902" s="9"/>
      <c r="B902" s="9"/>
      <c r="C902" s="9"/>
      <c r="D902" s="9"/>
      <c r="E902" s="11"/>
      <c r="F902" s="11"/>
      <c r="G902" s="14" t="s">
        <v>33</v>
      </c>
      <c r="H902" s="20">
        <f>H881</f>
        <v>90</v>
      </c>
      <c r="I902" s="11" t="s">
        <v>31</v>
      </c>
      <c r="J902" s="11" t="s">
        <v>30</v>
      </c>
      <c r="K902" s="11" t="s">
        <v>34</v>
      </c>
      <c r="L902" s="10" t="s">
        <v>32</v>
      </c>
      <c r="M902" s="10"/>
      <c r="N902" s="14" t="s">
        <v>33</v>
      </c>
      <c r="O902" s="20">
        <f>O881</f>
        <v>215</v>
      </c>
      <c r="P902" s="11" t="s">
        <v>31</v>
      </c>
      <c r="Q902" s="11" t="s">
        <v>30</v>
      </c>
      <c r="R902" s="11" t="s">
        <v>34</v>
      </c>
      <c r="S902" s="10" t="s">
        <v>32</v>
      </c>
      <c r="T902" s="10"/>
      <c r="U902" s="26" t="s">
        <v>34</v>
      </c>
      <c r="V902" s="26" t="s">
        <v>48</v>
      </c>
      <c r="W902" s="26" t="s">
        <v>34</v>
      </c>
      <c r="X902" s="26" t="s">
        <v>48</v>
      </c>
      <c r="Y902" s="26" t="s">
        <v>34</v>
      </c>
      <c r="Z902" s="26" t="s">
        <v>48</v>
      </c>
      <c r="AA902" s="9"/>
    </row>
    <row r="903" spans="1:32" ht="16.5" thickTop="1" thickBot="1" x14ac:dyDescent="0.3">
      <c r="A903" s="9"/>
      <c r="B903" s="9"/>
      <c r="C903" s="9"/>
      <c r="D903" s="9"/>
      <c r="E903" s="11"/>
      <c r="F903" s="11"/>
      <c r="G903" s="14"/>
      <c r="H903" s="11"/>
      <c r="I903" s="15">
        <v>3</v>
      </c>
      <c r="J903" s="11">
        <v>70</v>
      </c>
      <c r="K903" s="12">
        <f>CEILING(H902*J903/100*0.9,2.5)</f>
        <v>57.5</v>
      </c>
      <c r="M903" s="9"/>
      <c r="N903" s="14"/>
      <c r="O903" s="11"/>
      <c r="P903" s="15">
        <v>5</v>
      </c>
      <c r="Q903" s="11">
        <v>40</v>
      </c>
      <c r="R903" s="12">
        <f>CEILING(O902*Q903/100*0.9,5)</f>
        <v>80</v>
      </c>
      <c r="T903" s="9"/>
      <c r="U903" s="8">
        <f>IF(V885&gt;11.5,U885+2.5,U885)</f>
        <v>17.5</v>
      </c>
      <c r="V903" s="4"/>
      <c r="W903" s="8">
        <f>IF(X885&gt;11.5,W885+2.5,W885)</f>
        <v>35</v>
      </c>
      <c r="X903" s="24"/>
      <c r="Y903" s="8">
        <f>IF(Z885&gt;11.5,Y885+2,Y885)</f>
        <v>8</v>
      </c>
      <c r="Z903" s="24"/>
      <c r="AA903" s="9"/>
    </row>
    <row r="904" spans="1:32" ht="16.5" thickTop="1" thickBot="1" x14ac:dyDescent="0.3">
      <c r="A904" s="9"/>
      <c r="B904" s="9"/>
      <c r="C904" s="9"/>
      <c r="D904" s="9"/>
      <c r="E904" s="11"/>
      <c r="F904" s="11"/>
      <c r="G904" s="14"/>
      <c r="H904" s="11"/>
      <c r="I904" s="15">
        <v>3</v>
      </c>
      <c r="J904" s="11">
        <v>70</v>
      </c>
      <c r="K904" s="12">
        <f>CEILING(H902*J904/100*0.9,2.5)</f>
        <v>57.5</v>
      </c>
      <c r="M904" s="9"/>
      <c r="N904" s="14"/>
      <c r="O904" s="11"/>
      <c r="P904" s="15">
        <v>5</v>
      </c>
      <c r="Q904" s="11">
        <v>40</v>
      </c>
      <c r="R904" s="12">
        <f>CEILING(O902*Q904/100*0.9,5)</f>
        <v>80</v>
      </c>
      <c r="T904" s="9"/>
      <c r="U904" s="8">
        <f>U903</f>
        <v>17.5</v>
      </c>
      <c r="V904" s="3"/>
      <c r="W904" s="8">
        <f>W903</f>
        <v>35</v>
      </c>
      <c r="X904" s="24"/>
      <c r="Y904" s="8">
        <f>Y903</f>
        <v>8</v>
      </c>
      <c r="Z904" s="24"/>
      <c r="AA904" s="9"/>
    </row>
    <row r="905" spans="1:32" ht="16.5" thickTop="1" thickBot="1" x14ac:dyDescent="0.3">
      <c r="A905" s="9"/>
      <c r="B905" s="9"/>
      <c r="C905" s="9"/>
      <c r="D905" s="9"/>
      <c r="E905" s="11"/>
      <c r="F905" s="11"/>
      <c r="G905" s="14"/>
      <c r="H905" s="11"/>
      <c r="I905" s="15">
        <v>3</v>
      </c>
      <c r="J905" s="11">
        <v>80</v>
      </c>
      <c r="K905" s="12">
        <f>CEILING(H902*J905/100*0.9,2.5)</f>
        <v>65</v>
      </c>
      <c r="M905" s="9"/>
      <c r="N905" s="14"/>
      <c r="O905" s="11"/>
      <c r="P905" s="15">
        <v>5</v>
      </c>
      <c r="Q905" s="11">
        <v>50</v>
      </c>
      <c r="R905" s="12">
        <f>CEILING(O902*Q905/100*0.9,5)</f>
        <v>100</v>
      </c>
      <c r="T905" s="9"/>
      <c r="U905" s="8">
        <f>U904</f>
        <v>17.5</v>
      </c>
      <c r="W905" s="8">
        <f>W904</f>
        <v>35</v>
      </c>
      <c r="X905" s="24"/>
      <c r="Y905" s="8">
        <f>Y904</f>
        <v>8</v>
      </c>
      <c r="Z905" s="24"/>
      <c r="AA905" s="9"/>
    </row>
    <row r="906" spans="1:32" ht="16.5" thickTop="1" thickBot="1" x14ac:dyDescent="0.3">
      <c r="A906" s="9"/>
      <c r="B906" s="9"/>
      <c r="C906" s="9"/>
      <c r="D906" s="9"/>
      <c r="E906" s="11"/>
      <c r="F906" s="11"/>
      <c r="G906" s="14"/>
      <c r="H906" s="11"/>
      <c r="I906" s="15">
        <v>3</v>
      </c>
      <c r="J906" s="11">
        <v>80</v>
      </c>
      <c r="K906" s="12">
        <f>CEILING(H902*J906/100*0.9,2.5)</f>
        <v>65</v>
      </c>
      <c r="M906" s="9"/>
      <c r="N906" s="14"/>
      <c r="O906" s="11"/>
      <c r="P906" s="15">
        <v>5</v>
      </c>
      <c r="Q906" s="11">
        <v>50</v>
      </c>
      <c r="R906" s="12">
        <f>CEILING(O902*Q906/100*0.9,5)</f>
        <v>100</v>
      </c>
      <c r="T906" s="9"/>
      <c r="U906" s="8">
        <f>U905</f>
        <v>17.5</v>
      </c>
      <c r="W906" s="8">
        <f>W905</f>
        <v>35</v>
      </c>
      <c r="X906" s="25"/>
      <c r="Y906" s="8">
        <f>Y905</f>
        <v>8</v>
      </c>
      <c r="Z906" s="25"/>
      <c r="AA906" s="9"/>
    </row>
    <row r="907" spans="1:32" ht="16.5" thickTop="1" thickBot="1" x14ac:dyDescent="0.3">
      <c r="A907" s="9"/>
      <c r="B907" s="9"/>
      <c r="C907" s="9"/>
      <c r="D907" s="9"/>
      <c r="E907" s="11"/>
      <c r="F907" s="11"/>
      <c r="G907" s="14"/>
      <c r="H907" s="11"/>
      <c r="I907" s="15">
        <v>3</v>
      </c>
      <c r="J907" s="11">
        <v>90</v>
      </c>
      <c r="K907" s="12">
        <f>CEILING(H902*J907/100*0.9,2.5)</f>
        <v>75</v>
      </c>
      <c r="M907" s="9"/>
      <c r="N907" s="14"/>
      <c r="O907" s="11"/>
      <c r="P907" s="15">
        <v>5</v>
      </c>
      <c r="Q907" s="11">
        <v>60</v>
      </c>
      <c r="R907" s="12">
        <f>CEILING(O902*Q907/100*0.9,5)</f>
        <v>120</v>
      </c>
      <c r="T907" s="9"/>
      <c r="U907" s="9"/>
      <c r="V907" s="9"/>
      <c r="W907" s="9"/>
      <c r="X907" s="9"/>
      <c r="Y907" s="9"/>
      <c r="Z907" s="9"/>
      <c r="AA907" s="9"/>
      <c r="AD907">
        <f>K907*L907*0.0333+K907</f>
        <v>75</v>
      </c>
      <c r="AF907">
        <f>R907*S907*0.0333+R907</f>
        <v>120</v>
      </c>
    </row>
    <row r="908" spans="1:32" ht="16.5" thickTop="1" thickBot="1" x14ac:dyDescent="0.3">
      <c r="A908" s="9"/>
      <c r="B908" s="9"/>
      <c r="C908">
        <f>IF(H908&gt;3.4,0,H908)+IF(O908&gt;3.4,0,O908)</f>
        <v>2</v>
      </c>
      <c r="D908" t="s">
        <v>17</v>
      </c>
      <c r="E908" t="s">
        <v>2</v>
      </c>
      <c r="F908" s="9"/>
      <c r="G908" s="14" t="s">
        <v>14</v>
      </c>
      <c r="H908" s="11">
        <v>4</v>
      </c>
      <c r="I908" s="11"/>
      <c r="J908" s="11"/>
      <c r="K908" s="11"/>
      <c r="L908" s="9"/>
      <c r="M908" s="9"/>
      <c r="N908" s="14" t="s">
        <v>12</v>
      </c>
      <c r="O908" s="11">
        <v>2</v>
      </c>
      <c r="P908" s="11"/>
      <c r="Q908" s="11"/>
      <c r="R908" s="11"/>
      <c r="S908" s="9"/>
      <c r="T908" s="9"/>
      <c r="U908" s="9"/>
      <c r="V908" s="27" t="s">
        <v>47</v>
      </c>
      <c r="W908" s="9"/>
      <c r="X908" s="17" t="s">
        <v>27</v>
      </c>
      <c r="Y908" s="9"/>
      <c r="Z908" s="9"/>
      <c r="AA908" s="9"/>
    </row>
    <row r="909" spans="1:32" ht="31.5" thickTop="1" thickBot="1" x14ac:dyDescent="0.3">
      <c r="A909" s="9"/>
      <c r="B909" s="9"/>
      <c r="C909" s="9"/>
      <c r="D909" s="9"/>
      <c r="E909" s="11"/>
      <c r="F909" s="11"/>
      <c r="G909" s="14" t="s">
        <v>33</v>
      </c>
      <c r="H909" s="20">
        <f>H895</f>
        <v>150</v>
      </c>
      <c r="I909" s="11" t="s">
        <v>31</v>
      </c>
      <c r="J909" s="11" t="s">
        <v>30</v>
      </c>
      <c r="K909" s="11" t="s">
        <v>34</v>
      </c>
      <c r="L909" s="10" t="s">
        <v>32</v>
      </c>
      <c r="M909" s="10"/>
      <c r="N909" s="14" t="s">
        <v>33</v>
      </c>
      <c r="O909" s="20">
        <f>O895</f>
        <v>177.5</v>
      </c>
      <c r="P909" s="11" t="s">
        <v>31</v>
      </c>
      <c r="Q909" s="11" t="s">
        <v>30</v>
      </c>
      <c r="R909" s="11" t="s">
        <v>34</v>
      </c>
      <c r="S909" s="10" t="s">
        <v>32</v>
      </c>
      <c r="T909" s="10"/>
      <c r="U909" s="26" t="s">
        <v>34</v>
      </c>
      <c r="V909" s="26" t="s">
        <v>48</v>
      </c>
      <c r="W909" s="26" t="s">
        <v>34</v>
      </c>
      <c r="X909" s="26" t="s">
        <v>48</v>
      </c>
      <c r="Y909" s="9"/>
      <c r="Z909" s="9"/>
      <c r="AA909" s="9"/>
    </row>
    <row r="910" spans="1:32" ht="16.5" thickTop="1" thickBot="1" x14ac:dyDescent="0.3">
      <c r="A910" s="9"/>
      <c r="B910" s="9"/>
      <c r="C910" s="9"/>
      <c r="D910" s="9"/>
      <c r="E910" s="11"/>
      <c r="F910" s="11"/>
      <c r="G910" s="14"/>
      <c r="H910" s="11"/>
      <c r="I910" s="15">
        <v>5</v>
      </c>
      <c r="J910" s="11">
        <v>40</v>
      </c>
      <c r="K910" s="12">
        <f>CEILING(H909*J910/100*0.9,2.5)</f>
        <v>55</v>
      </c>
      <c r="M910" s="9"/>
      <c r="N910" s="14"/>
      <c r="O910" s="11"/>
      <c r="P910" s="15">
        <v>3</v>
      </c>
      <c r="Q910" s="11">
        <v>70</v>
      </c>
      <c r="R910" s="12">
        <f>CEILING(O909*Q910/100*0.9,5)</f>
        <v>115</v>
      </c>
      <c r="T910" s="9"/>
      <c r="U910" s="8">
        <f>IF(V892&gt;11.5,U892+2.5,U892)</f>
        <v>60</v>
      </c>
      <c r="W910" s="8">
        <f>IF(X892&gt;11.5,W892+2.5,W892)</f>
        <v>42.5</v>
      </c>
      <c r="X910" s="24"/>
      <c r="Y910" s="9"/>
      <c r="Z910" s="9"/>
      <c r="AA910" s="9"/>
    </row>
    <row r="911" spans="1:32" ht="16.5" thickTop="1" thickBot="1" x14ac:dyDescent="0.3">
      <c r="A911" s="9"/>
      <c r="B911" s="9"/>
      <c r="C911" s="9"/>
      <c r="D911" s="9"/>
      <c r="E911" s="11"/>
      <c r="F911" s="11"/>
      <c r="G911" s="14"/>
      <c r="H911" s="11"/>
      <c r="I911" s="15">
        <v>5</v>
      </c>
      <c r="J911" s="11">
        <v>40</v>
      </c>
      <c r="K911" s="12">
        <f>CEILING(H909*J911/100*0.9,2.5)</f>
        <v>55</v>
      </c>
      <c r="M911" s="9"/>
      <c r="N911" s="14"/>
      <c r="O911" s="11"/>
      <c r="P911" s="15">
        <v>3</v>
      </c>
      <c r="Q911" s="11">
        <v>70</v>
      </c>
      <c r="R911" s="12">
        <f>CEILING(O909*Q911/100*0.9,5)</f>
        <v>115</v>
      </c>
      <c r="T911" s="9"/>
      <c r="U911" s="8">
        <f>U910</f>
        <v>60</v>
      </c>
      <c r="W911" s="8">
        <f>W910</f>
        <v>42.5</v>
      </c>
      <c r="X911" s="24"/>
      <c r="Y911" s="9"/>
      <c r="Z911" s="9"/>
      <c r="AA911" s="9"/>
    </row>
    <row r="912" spans="1:32" ht="16.5" thickTop="1" thickBot="1" x14ac:dyDescent="0.3">
      <c r="A912" s="9"/>
      <c r="B912" s="9"/>
      <c r="C912" s="9"/>
      <c r="D912" s="9"/>
      <c r="E912" s="11"/>
      <c r="F912" s="11"/>
      <c r="G912" s="14"/>
      <c r="H912" s="11"/>
      <c r="I912" s="15">
        <v>5</v>
      </c>
      <c r="J912" s="11">
        <v>50</v>
      </c>
      <c r="K912" s="12">
        <f>CEILING(H909*J912/100*0.9,2.5)</f>
        <v>67.5</v>
      </c>
      <c r="M912" s="9"/>
      <c r="N912" s="14"/>
      <c r="O912" s="11"/>
      <c r="P912" s="15">
        <v>3</v>
      </c>
      <c r="Q912" s="11">
        <v>80</v>
      </c>
      <c r="R912" s="12">
        <f>CEILING(O909*Q912/100*0.9,5)</f>
        <v>130</v>
      </c>
      <c r="T912" s="9"/>
      <c r="U912" s="8">
        <f>U911</f>
        <v>60</v>
      </c>
      <c r="W912" s="8">
        <f>W911</f>
        <v>42.5</v>
      </c>
      <c r="X912" s="24"/>
      <c r="Y912" s="9"/>
      <c r="Z912" s="9"/>
      <c r="AA912" s="9"/>
    </row>
    <row r="913" spans="1:32" ht="16.5" thickTop="1" thickBot="1" x14ac:dyDescent="0.3">
      <c r="A913" s="9"/>
      <c r="B913" s="9"/>
      <c r="C913" s="9"/>
      <c r="D913" s="9"/>
      <c r="E913" s="11"/>
      <c r="F913" s="11"/>
      <c r="G913" s="14"/>
      <c r="H913" s="11"/>
      <c r="I913" s="15">
        <v>5</v>
      </c>
      <c r="J913" s="11">
        <v>50</v>
      </c>
      <c r="K913" s="12">
        <f>CEILING(H909*J913/100*0.9,2.5)</f>
        <v>67.5</v>
      </c>
      <c r="M913" s="9"/>
      <c r="N913" s="14"/>
      <c r="O913" s="11"/>
      <c r="P913" s="15">
        <v>3</v>
      </c>
      <c r="Q913" s="11">
        <v>80</v>
      </c>
      <c r="R913" s="12">
        <f>CEILING(O909*Q913/100*0.9,5)</f>
        <v>130</v>
      </c>
      <c r="T913" s="9"/>
      <c r="U913" s="8">
        <f>U912</f>
        <v>60</v>
      </c>
      <c r="W913" s="8">
        <f>W912</f>
        <v>42.5</v>
      </c>
      <c r="X913" s="25"/>
      <c r="Y913" s="9"/>
      <c r="Z913" s="9"/>
      <c r="AA913" s="9"/>
    </row>
    <row r="914" spans="1:32" ht="16.5" thickTop="1" thickBot="1" x14ac:dyDescent="0.3">
      <c r="A914" s="9"/>
      <c r="B914" s="9"/>
      <c r="C914" s="9"/>
      <c r="D914" s="9"/>
      <c r="E914" s="11"/>
      <c r="F914" s="11"/>
      <c r="G914" s="14"/>
      <c r="H914" s="11"/>
      <c r="I914" s="16">
        <v>5</v>
      </c>
      <c r="J914" s="11">
        <v>60</v>
      </c>
      <c r="K914" s="12">
        <f>CEILING(H909*J914/100*0.9,2.5)</f>
        <v>82.5</v>
      </c>
      <c r="M914" s="9"/>
      <c r="N914" s="14"/>
      <c r="O914" s="11"/>
      <c r="P914" s="16">
        <v>3</v>
      </c>
      <c r="Q914" s="11">
        <v>90</v>
      </c>
      <c r="R914" s="12">
        <f>CEILING(O909*Q914/100*0.9,5)</f>
        <v>145</v>
      </c>
      <c r="T914" s="9"/>
      <c r="U914" s="9"/>
      <c r="V914" s="9"/>
      <c r="W914" s="9"/>
      <c r="X914" s="9"/>
      <c r="Y914" s="9"/>
      <c r="Z914" s="9"/>
      <c r="AA914" s="9"/>
      <c r="AC914">
        <f>K914*L914*0.0333+K914</f>
        <v>82.5</v>
      </c>
      <c r="AE914">
        <f>R914*S914*0.0333+R914</f>
        <v>145</v>
      </c>
    </row>
    <row r="915" spans="1:32" ht="16.5" thickTop="1" thickBot="1" x14ac:dyDescent="0.3">
      <c r="A915" s="9"/>
      <c r="B915" s="1" t="s">
        <v>74</v>
      </c>
      <c r="C915">
        <f>IF(H915&gt;3.4,0,H915)+IF(O915&gt;3.4,0,O915)</f>
        <v>4</v>
      </c>
      <c r="D915" t="s">
        <v>15</v>
      </c>
      <c r="E915" t="s">
        <v>2</v>
      </c>
      <c r="F915" s="9"/>
      <c r="G915" s="14" t="s">
        <v>14</v>
      </c>
      <c r="H915" s="11">
        <v>1</v>
      </c>
      <c r="I915" s="11"/>
      <c r="J915" s="11"/>
      <c r="K915" s="11"/>
      <c r="L915" s="9"/>
      <c r="M915" s="9"/>
      <c r="N915" s="14" t="s">
        <v>12</v>
      </c>
      <c r="O915" s="11">
        <v>3</v>
      </c>
      <c r="P915" s="11"/>
      <c r="Q915" s="11"/>
      <c r="R915" s="11"/>
      <c r="S915" s="9"/>
      <c r="T915" s="9"/>
      <c r="U915" s="30"/>
      <c r="V915" s="29" t="s">
        <v>49</v>
      </c>
      <c r="W915" s="9"/>
      <c r="X915" s="31" t="s">
        <v>27</v>
      </c>
      <c r="Y915" s="9"/>
      <c r="Z915" s="9"/>
      <c r="AA915" s="9"/>
    </row>
    <row r="916" spans="1:32" ht="31.5" thickTop="1" thickBot="1" x14ac:dyDescent="0.3">
      <c r="A916" s="9"/>
      <c r="B916" s="9"/>
      <c r="C916" s="9"/>
      <c r="D916" s="9"/>
      <c r="E916" s="11"/>
      <c r="F916" s="11"/>
      <c r="G916" s="14" t="s">
        <v>33</v>
      </c>
      <c r="H916" s="20">
        <f>H895+IF(L898&lt;3.5,2.5,5)</f>
        <v>152.5</v>
      </c>
      <c r="I916" s="11" t="s">
        <v>31</v>
      </c>
      <c r="J916" s="11" t="s">
        <v>30</v>
      </c>
      <c r="K916" s="11" t="s">
        <v>34</v>
      </c>
      <c r="L916" s="10" t="s">
        <v>32</v>
      </c>
      <c r="M916" s="10"/>
      <c r="N916" s="14"/>
      <c r="O916" s="20">
        <f>O909</f>
        <v>177.5</v>
      </c>
      <c r="P916" s="11" t="s">
        <v>31</v>
      </c>
      <c r="Q916" s="11" t="s">
        <v>30</v>
      </c>
      <c r="R916" s="11" t="s">
        <v>34</v>
      </c>
      <c r="S916" s="10" t="s">
        <v>32</v>
      </c>
      <c r="T916" s="10"/>
      <c r="U916" s="26" t="s">
        <v>34</v>
      </c>
      <c r="V916" s="26" t="s">
        <v>48</v>
      </c>
      <c r="W916" s="26" t="s">
        <v>34</v>
      </c>
      <c r="X916" s="26" t="s">
        <v>48</v>
      </c>
      <c r="Y916" s="9"/>
      <c r="Z916" s="9"/>
      <c r="AA916" s="9"/>
    </row>
    <row r="917" spans="1:32" ht="16.5" thickTop="1" thickBot="1" x14ac:dyDescent="0.3">
      <c r="A917" s="9"/>
      <c r="B917" s="9"/>
      <c r="C917" s="9"/>
      <c r="D917" s="9"/>
      <c r="E917" s="11"/>
      <c r="F917" s="11"/>
      <c r="G917" s="14"/>
      <c r="H917" s="11"/>
      <c r="I917" s="15">
        <v>5</v>
      </c>
      <c r="J917" s="11">
        <v>65</v>
      </c>
      <c r="K917" s="12">
        <f>CEILING(H916*J917/100*0.9,2.5)</f>
        <v>90</v>
      </c>
      <c r="M917" s="9"/>
      <c r="N917" s="14"/>
      <c r="O917" s="11"/>
      <c r="P917" s="15">
        <v>5</v>
      </c>
      <c r="Q917" s="11">
        <v>75</v>
      </c>
      <c r="R917" s="12">
        <f>CEILING(O916*0.9*Q917/100,5)</f>
        <v>120</v>
      </c>
      <c r="T917" s="9"/>
      <c r="U917" s="8">
        <f>IF(V899&gt;11.5,U899+2.5,U899)</f>
        <v>70</v>
      </c>
      <c r="V917" s="4"/>
      <c r="W917" s="8">
        <f>IF(X913&gt;11.5,W913+2.5,W913)</f>
        <v>42.5</v>
      </c>
      <c r="X917" s="24"/>
      <c r="Y917" s="9"/>
      <c r="Z917" s="9"/>
      <c r="AA917" s="9"/>
    </row>
    <row r="918" spans="1:32" ht="16.5" thickTop="1" thickBot="1" x14ac:dyDescent="0.3">
      <c r="A918" s="9"/>
      <c r="B918" s="9"/>
      <c r="C918" s="9"/>
      <c r="D918" s="9"/>
      <c r="E918" s="11"/>
      <c r="F918" s="11"/>
      <c r="G918" s="14"/>
      <c r="H918" s="11"/>
      <c r="I918" s="15">
        <v>5</v>
      </c>
      <c r="J918" s="11">
        <v>65</v>
      </c>
      <c r="K918" s="12">
        <f>CEILING(H916*J918/100*0.9,2.5)</f>
        <v>90</v>
      </c>
      <c r="M918" s="9"/>
      <c r="N918" s="14"/>
      <c r="O918" s="11"/>
      <c r="P918" s="15">
        <v>3</v>
      </c>
      <c r="Q918" s="11">
        <v>85</v>
      </c>
      <c r="R918" s="12">
        <f>CEILING(O916*0.9*Q918/100,5)</f>
        <v>140</v>
      </c>
      <c r="T918" s="9"/>
      <c r="U918" s="8">
        <f>U917</f>
        <v>70</v>
      </c>
      <c r="V918" s="4"/>
      <c r="W918" s="8">
        <f>W917</f>
        <v>42.5</v>
      </c>
      <c r="X918" s="24"/>
      <c r="Y918" s="9"/>
      <c r="Z918" s="9"/>
      <c r="AA918" s="9"/>
    </row>
    <row r="919" spans="1:32" ht="16.5" thickTop="1" thickBot="1" x14ac:dyDescent="0.3">
      <c r="A919" s="9"/>
      <c r="B919" s="9"/>
      <c r="C919" s="9"/>
      <c r="D919" s="9"/>
      <c r="E919" s="11"/>
      <c r="F919" s="11"/>
      <c r="G919" s="14"/>
      <c r="H919" s="11"/>
      <c r="I919" s="15">
        <v>5</v>
      </c>
      <c r="J919" s="11">
        <v>75</v>
      </c>
      <c r="K919" s="12">
        <f>CEILING(H916*J919/100*0.9,2.5)</f>
        <v>105</v>
      </c>
      <c r="M919" s="9"/>
      <c r="N919" s="14"/>
      <c r="O919" s="11" t="s">
        <v>35</v>
      </c>
      <c r="P919" s="15">
        <v>1</v>
      </c>
      <c r="Q919" s="11">
        <v>95</v>
      </c>
      <c r="R919" s="12">
        <f>CEILING(O916*0.9*Q919/100,5)</f>
        <v>155</v>
      </c>
      <c r="T919" s="9"/>
      <c r="U919" s="8">
        <f>U918</f>
        <v>70</v>
      </c>
      <c r="V919" s="4"/>
      <c r="W919" s="8">
        <f>W918</f>
        <v>42.5</v>
      </c>
      <c r="X919" s="24"/>
      <c r="Y919" s="9"/>
      <c r="Z919" s="9"/>
      <c r="AA919" s="9"/>
    </row>
    <row r="920" spans="1:32" ht="16.5" thickTop="1" thickBot="1" x14ac:dyDescent="0.3">
      <c r="A920" s="9"/>
      <c r="B920" s="9"/>
      <c r="C920" s="9"/>
      <c r="D920" s="9"/>
      <c r="E920" s="11"/>
      <c r="F920" s="11"/>
      <c r="G920" s="14"/>
      <c r="H920" s="11"/>
      <c r="I920" s="15">
        <v>5</v>
      </c>
      <c r="J920" s="11">
        <v>75</v>
      </c>
      <c r="K920" s="12">
        <f>CEILING(H916*J920/100*0.9,2.5)</f>
        <v>105</v>
      </c>
      <c r="M920" s="9"/>
      <c r="N920" s="14"/>
      <c r="O920" s="11"/>
      <c r="P920" s="11"/>
      <c r="Q920" s="11"/>
      <c r="R920" s="11"/>
      <c r="S920" s="9"/>
      <c r="T920" s="9"/>
      <c r="U920" s="8">
        <f>U919</f>
        <v>70</v>
      </c>
      <c r="V920" s="4"/>
      <c r="W920" s="8">
        <f>W919</f>
        <v>42.5</v>
      </c>
      <c r="X920" s="25"/>
      <c r="Y920" s="9"/>
      <c r="Z920" s="9"/>
      <c r="AA920" s="9"/>
    </row>
    <row r="921" spans="1:32" ht="16.5" thickTop="1" thickBot="1" x14ac:dyDescent="0.3">
      <c r="A921" s="9"/>
      <c r="B921" s="9"/>
      <c r="C921" s="9"/>
      <c r="D921" s="9"/>
      <c r="E921" s="11"/>
      <c r="F921" s="11"/>
      <c r="G921" s="14"/>
      <c r="H921" s="11"/>
      <c r="I921" s="15">
        <v>5</v>
      </c>
      <c r="J921" s="11">
        <v>85</v>
      </c>
      <c r="K921" s="12">
        <f>CEILING(H916*J921/100*0.9,2.5)</f>
        <v>117.5</v>
      </c>
      <c r="M921" s="9"/>
      <c r="N921" s="14"/>
      <c r="O921" s="11"/>
      <c r="P921" s="11"/>
      <c r="Q921" s="11"/>
      <c r="R921" s="11"/>
      <c r="S921" s="9"/>
      <c r="T921" s="9"/>
      <c r="U921" s="9"/>
      <c r="V921" s="9"/>
      <c r="W921" s="9"/>
      <c r="X921" s="9"/>
      <c r="Y921" s="9"/>
      <c r="Z921" s="9"/>
      <c r="AA921" s="9"/>
      <c r="AC921">
        <f>K921*L921*0.0333+K921</f>
        <v>117.5</v>
      </c>
      <c r="AE921">
        <f>R919*S919*0.0333+R919</f>
        <v>155</v>
      </c>
    </row>
    <row r="922" spans="1:32" ht="16.5" thickTop="1" thickBot="1" x14ac:dyDescent="0.3">
      <c r="A922" s="9"/>
      <c r="B922" s="9"/>
      <c r="C922">
        <f>IF(H922&gt;3.4,0,H922)+IF(O922&gt;3.4,0,O922)</f>
        <v>4</v>
      </c>
      <c r="D922" t="s">
        <v>16</v>
      </c>
      <c r="E922" t="s">
        <v>3</v>
      </c>
      <c r="F922" s="9"/>
      <c r="G922" s="14" t="s">
        <v>4</v>
      </c>
      <c r="H922" s="11">
        <v>3</v>
      </c>
      <c r="I922" s="11"/>
      <c r="J922" s="11"/>
      <c r="K922" s="11"/>
      <c r="L922" s="9"/>
      <c r="M922" s="9"/>
      <c r="N922" s="14" t="s">
        <v>13</v>
      </c>
      <c r="O922" s="11">
        <v>1</v>
      </c>
      <c r="P922" s="11"/>
      <c r="Q922" s="11"/>
      <c r="R922" s="11"/>
      <c r="S922" s="9"/>
      <c r="T922" s="9"/>
      <c r="U922" s="9"/>
      <c r="V922" s="28" t="s">
        <v>28</v>
      </c>
      <c r="W922" s="9"/>
      <c r="X922" s="27" t="s">
        <v>25</v>
      </c>
      <c r="Y922" s="9"/>
      <c r="Z922" s="27" t="s">
        <v>26</v>
      </c>
      <c r="AA922" s="9"/>
    </row>
    <row r="923" spans="1:32" ht="31.5" thickTop="1" thickBot="1" x14ac:dyDescent="0.3">
      <c r="A923" s="9"/>
      <c r="B923" s="9"/>
      <c r="C923" s="9"/>
      <c r="D923" s="9"/>
      <c r="E923" s="11"/>
      <c r="F923" s="11"/>
      <c r="G923" s="14"/>
      <c r="H923" s="20">
        <f>H902</f>
        <v>90</v>
      </c>
      <c r="I923" s="11" t="s">
        <v>31</v>
      </c>
      <c r="J923" s="11" t="s">
        <v>30</v>
      </c>
      <c r="K923" s="11" t="s">
        <v>34</v>
      </c>
      <c r="L923" s="10" t="s">
        <v>32</v>
      </c>
      <c r="M923" s="10"/>
      <c r="N923" s="14" t="s">
        <v>33</v>
      </c>
      <c r="O923" s="20">
        <f>O881+IF(S884&lt;3.5,5,10)</f>
        <v>220</v>
      </c>
      <c r="P923" s="11" t="s">
        <v>31</v>
      </c>
      <c r="Q923" s="11" t="s">
        <v>30</v>
      </c>
      <c r="R923" s="11" t="s">
        <v>34</v>
      </c>
      <c r="S923" s="10" t="s">
        <v>32</v>
      </c>
      <c r="T923" s="10"/>
      <c r="U923" s="26" t="s">
        <v>34</v>
      </c>
      <c r="V923" s="26" t="s">
        <v>48</v>
      </c>
      <c r="W923" s="26" t="s">
        <v>34</v>
      </c>
      <c r="X923" s="26" t="s">
        <v>48</v>
      </c>
      <c r="Y923" s="26" t="s">
        <v>34</v>
      </c>
      <c r="Z923" s="26" t="s">
        <v>48</v>
      </c>
      <c r="AA923" s="9"/>
    </row>
    <row r="924" spans="1:32" ht="16.5" thickTop="1" thickBot="1" x14ac:dyDescent="0.3">
      <c r="A924" s="9"/>
      <c r="B924" s="9"/>
      <c r="C924" s="9"/>
      <c r="D924" s="9"/>
      <c r="E924" s="11"/>
      <c r="F924" s="11"/>
      <c r="G924" s="14"/>
      <c r="H924" s="11"/>
      <c r="I924" s="15">
        <v>5</v>
      </c>
      <c r="J924" s="11">
        <v>75</v>
      </c>
      <c r="K924" s="12">
        <f>CEILING(H923*0.9*J924/100,2.5)</f>
        <v>62.5</v>
      </c>
      <c r="M924" s="9"/>
      <c r="N924" s="14"/>
      <c r="O924" s="11"/>
      <c r="P924" s="15">
        <v>5</v>
      </c>
      <c r="Q924" s="11">
        <v>65</v>
      </c>
      <c r="R924" s="12">
        <f>CEILING(O923*Q924/100*0.9,5)</f>
        <v>130</v>
      </c>
      <c r="T924" s="9"/>
      <c r="U924" s="8">
        <f>IF(V906&gt;11.5,U906+2.5,U906)</f>
        <v>17.5</v>
      </c>
      <c r="V924" s="4"/>
      <c r="W924" s="8">
        <f>IF(X906&gt;11.5,W906+2.5,W906)</f>
        <v>35</v>
      </c>
      <c r="X924" s="24"/>
      <c r="Y924" s="8">
        <f>IF(Z906&gt;11.5,Y906+2,Y906)</f>
        <v>8</v>
      </c>
      <c r="Z924" s="24"/>
      <c r="AA924" s="9"/>
    </row>
    <row r="925" spans="1:32" ht="16.5" thickTop="1" thickBot="1" x14ac:dyDescent="0.3">
      <c r="A925" s="9"/>
      <c r="B925" s="9"/>
      <c r="C925" s="9"/>
      <c r="D925" s="9"/>
      <c r="E925" s="11"/>
      <c r="F925" s="11"/>
      <c r="G925" s="14"/>
      <c r="H925" s="11"/>
      <c r="I925" s="15">
        <v>3</v>
      </c>
      <c r="J925" s="11">
        <v>85</v>
      </c>
      <c r="K925" s="12">
        <f>CEILING(H923*0.9*J925/100,2.5)</f>
        <v>70</v>
      </c>
      <c r="M925" s="9"/>
      <c r="N925" s="14"/>
      <c r="O925" s="11"/>
      <c r="P925" s="15">
        <v>5</v>
      </c>
      <c r="Q925" s="11">
        <v>65</v>
      </c>
      <c r="R925" s="12">
        <f>CEILING(O923*Q925/100*0.9,5)</f>
        <v>130</v>
      </c>
      <c r="T925" s="9"/>
      <c r="U925" s="8">
        <f>U924</f>
        <v>17.5</v>
      </c>
      <c r="V925" s="3"/>
      <c r="W925" s="8">
        <f>W924</f>
        <v>35</v>
      </c>
      <c r="X925" s="24"/>
      <c r="Y925" s="8">
        <f>Y924</f>
        <v>8</v>
      </c>
      <c r="Z925" s="24"/>
      <c r="AA925" s="9"/>
    </row>
    <row r="926" spans="1:32" ht="16.5" thickTop="1" thickBot="1" x14ac:dyDescent="0.3">
      <c r="A926" s="9"/>
      <c r="B926" s="9"/>
      <c r="C926" s="9"/>
      <c r="D926" s="9"/>
      <c r="E926" s="11"/>
      <c r="F926" s="11"/>
      <c r="G926" s="14"/>
      <c r="H926" s="11" t="s">
        <v>35</v>
      </c>
      <c r="I926" s="15">
        <v>1</v>
      </c>
      <c r="J926" s="11">
        <v>95</v>
      </c>
      <c r="K926" s="12">
        <f>CEILING(H923*0.9*J926/100,2.5)</f>
        <v>77.5</v>
      </c>
      <c r="M926" s="9"/>
      <c r="N926" s="14"/>
      <c r="O926" s="11"/>
      <c r="P926" s="15">
        <v>5</v>
      </c>
      <c r="Q926" s="11">
        <v>75</v>
      </c>
      <c r="R926" s="12">
        <f>CEILING(O923*Q926/100*0.9,5)</f>
        <v>150</v>
      </c>
      <c r="T926" s="9"/>
      <c r="U926" s="8">
        <f>U925</f>
        <v>17.5</v>
      </c>
      <c r="W926" s="8">
        <f>W925</f>
        <v>35</v>
      </c>
      <c r="X926" s="24"/>
      <c r="Y926" s="8">
        <f>Y925</f>
        <v>8</v>
      </c>
      <c r="Z926" s="24"/>
      <c r="AA926" s="9"/>
    </row>
    <row r="927" spans="1:32" ht="16.5" thickTop="1" thickBot="1" x14ac:dyDescent="0.3">
      <c r="A927" s="9"/>
      <c r="B927" s="9"/>
      <c r="C927" s="9"/>
      <c r="D927" s="9"/>
      <c r="E927" s="11"/>
      <c r="F927" s="11"/>
      <c r="G927" s="14"/>
      <c r="H927" s="11"/>
      <c r="I927" s="11"/>
      <c r="J927" s="11"/>
      <c r="K927" s="11"/>
      <c r="L927" s="9"/>
      <c r="M927" s="9"/>
      <c r="N927" s="14"/>
      <c r="O927" s="11"/>
      <c r="P927" s="15">
        <v>5</v>
      </c>
      <c r="Q927" s="11">
        <v>75</v>
      </c>
      <c r="R927" s="12">
        <f>CEILING(O923*Q927/100*0.9,5)</f>
        <v>150</v>
      </c>
      <c r="T927" s="9"/>
      <c r="U927" s="8">
        <f>U926</f>
        <v>17.5</v>
      </c>
      <c r="W927" s="8">
        <f>W926</f>
        <v>35</v>
      </c>
      <c r="X927" s="25"/>
      <c r="Y927" s="8">
        <f>Y926</f>
        <v>8</v>
      </c>
      <c r="Z927" s="25"/>
      <c r="AA927" s="9"/>
    </row>
    <row r="928" spans="1:32" ht="16.5" thickTop="1" thickBot="1" x14ac:dyDescent="0.3">
      <c r="A928" s="9"/>
      <c r="B928" s="9"/>
      <c r="C928" s="9"/>
      <c r="D928" s="9"/>
      <c r="E928" s="11"/>
      <c r="F928" s="11"/>
      <c r="G928" s="14"/>
      <c r="H928" s="11"/>
      <c r="I928" s="11"/>
      <c r="J928" s="11"/>
      <c r="K928" s="11"/>
      <c r="L928" s="9"/>
      <c r="M928" s="9"/>
      <c r="N928" s="14"/>
      <c r="O928" s="11"/>
      <c r="P928" s="16">
        <v>5</v>
      </c>
      <c r="Q928" s="11">
        <v>85</v>
      </c>
      <c r="R928" s="12">
        <f>CEILING(O923*Q928/100*0.9,5)</f>
        <v>170</v>
      </c>
      <c r="T928" s="9"/>
      <c r="U928" s="9"/>
      <c r="V928" s="9"/>
      <c r="W928" s="9"/>
      <c r="X928" s="9"/>
      <c r="Y928" s="9"/>
      <c r="Z928" s="9"/>
      <c r="AA928" s="9"/>
      <c r="AD928">
        <f>K926*L926*0.0333+K926</f>
        <v>77.5</v>
      </c>
      <c r="AF928">
        <f>R928*S928*0.0333+R928</f>
        <v>170</v>
      </c>
    </row>
    <row r="929" spans="1:31" ht="16.5" thickTop="1" thickBot="1" x14ac:dyDescent="0.3">
      <c r="A929" s="9"/>
      <c r="B929" s="9"/>
      <c r="C929">
        <f>IF(H929&gt;3.4,0,H929)+IF(O929&gt;3.4,0,O929)</f>
        <v>2</v>
      </c>
      <c r="D929" t="s">
        <v>17</v>
      </c>
      <c r="E929" t="s">
        <v>2</v>
      </c>
      <c r="F929" s="9"/>
      <c r="G929" s="14" t="s">
        <v>14</v>
      </c>
      <c r="H929" s="11">
        <v>2</v>
      </c>
      <c r="I929" s="11"/>
      <c r="J929" s="11"/>
      <c r="K929" s="11"/>
      <c r="L929" s="9"/>
      <c r="M929" s="9"/>
      <c r="N929" s="14" t="s">
        <v>12</v>
      </c>
      <c r="O929" s="11">
        <v>4</v>
      </c>
      <c r="P929" s="11"/>
      <c r="Q929" s="11"/>
      <c r="R929" s="11"/>
      <c r="S929" s="9"/>
      <c r="T929" s="9"/>
      <c r="U929" s="9"/>
      <c r="V929" s="27" t="s">
        <v>47</v>
      </c>
      <c r="W929" s="9"/>
      <c r="X929" s="17" t="s">
        <v>27</v>
      </c>
      <c r="Y929" s="9"/>
      <c r="Z929" s="9"/>
      <c r="AA929" s="9"/>
    </row>
    <row r="930" spans="1:31" ht="31.5" thickTop="1" thickBot="1" x14ac:dyDescent="0.3">
      <c r="A930" s="9"/>
      <c r="B930" s="9"/>
      <c r="C930" s="9"/>
      <c r="D930" s="9"/>
      <c r="E930" s="11"/>
      <c r="F930" s="11"/>
      <c r="G930" s="14" t="s">
        <v>33</v>
      </c>
      <c r="H930" s="20">
        <f>H916</f>
        <v>152.5</v>
      </c>
      <c r="I930" s="11" t="s">
        <v>31</v>
      </c>
      <c r="J930" s="11" t="s">
        <v>30</v>
      </c>
      <c r="K930" s="11" t="s">
        <v>34</v>
      </c>
      <c r="L930" s="10" t="s">
        <v>32</v>
      </c>
      <c r="M930" s="10"/>
      <c r="N930" s="14" t="s">
        <v>33</v>
      </c>
      <c r="O930" s="20">
        <f>O916</f>
        <v>177.5</v>
      </c>
      <c r="P930" s="11" t="s">
        <v>31</v>
      </c>
      <c r="Q930" s="11" t="s">
        <v>30</v>
      </c>
      <c r="R930" s="11" t="s">
        <v>34</v>
      </c>
      <c r="S930" s="10" t="s">
        <v>32</v>
      </c>
      <c r="T930" s="10"/>
      <c r="U930" s="26" t="s">
        <v>34</v>
      </c>
      <c r="V930" s="26" t="s">
        <v>48</v>
      </c>
      <c r="W930" s="26" t="s">
        <v>34</v>
      </c>
      <c r="X930" s="26" t="s">
        <v>48</v>
      </c>
      <c r="Y930" s="9"/>
      <c r="Z930" s="9"/>
      <c r="AA930" s="9"/>
    </row>
    <row r="931" spans="1:31" ht="16.5" thickTop="1" thickBot="1" x14ac:dyDescent="0.3">
      <c r="A931" s="9"/>
      <c r="B931" s="9"/>
      <c r="C931" s="9"/>
      <c r="D931" s="9"/>
      <c r="E931" s="11"/>
      <c r="F931" s="11"/>
      <c r="G931" s="14"/>
      <c r="H931" s="11"/>
      <c r="I931" s="15">
        <v>3</v>
      </c>
      <c r="J931" s="11">
        <v>70</v>
      </c>
      <c r="K931" s="12">
        <f>CEILING(H930*J931/100*0.9,2.5)</f>
        <v>97.5</v>
      </c>
      <c r="M931" s="9"/>
      <c r="N931" s="14"/>
      <c r="O931" s="11"/>
      <c r="P931" s="15">
        <v>5</v>
      </c>
      <c r="Q931" s="11">
        <v>40</v>
      </c>
      <c r="R931" s="12">
        <f>CEILING(O930*Q931/100*0.9,5)</f>
        <v>65</v>
      </c>
      <c r="T931" s="9"/>
      <c r="U931" s="8">
        <f>IF(V913&gt;11.5,U913+2.5,U913)</f>
        <v>60</v>
      </c>
      <c r="W931" s="8">
        <f>IF(X913&gt;11.5,W913+2.5,W913)</f>
        <v>42.5</v>
      </c>
      <c r="X931" s="24"/>
      <c r="Y931" s="9"/>
      <c r="Z931" s="9"/>
      <c r="AA931" s="9"/>
    </row>
    <row r="932" spans="1:31" ht="16.5" thickTop="1" thickBot="1" x14ac:dyDescent="0.3">
      <c r="A932" s="9"/>
      <c r="B932" s="9"/>
      <c r="C932" s="9"/>
      <c r="D932" s="9"/>
      <c r="E932" s="11"/>
      <c r="F932" s="11"/>
      <c r="G932" s="14"/>
      <c r="H932" s="11"/>
      <c r="I932" s="15">
        <v>3</v>
      </c>
      <c r="J932" s="11">
        <v>70</v>
      </c>
      <c r="K932" s="12">
        <f>CEILING(H930*J932/100*0.9,2.5)</f>
        <v>97.5</v>
      </c>
      <c r="M932" s="9"/>
      <c r="N932" s="14"/>
      <c r="O932" s="11"/>
      <c r="P932" s="15">
        <v>5</v>
      </c>
      <c r="Q932" s="11">
        <v>40</v>
      </c>
      <c r="R932" s="12">
        <f>CEILING(O930*Q932/100*0.9,5)</f>
        <v>65</v>
      </c>
      <c r="T932" s="9"/>
      <c r="U932" s="8">
        <f>U931</f>
        <v>60</v>
      </c>
      <c r="W932" s="8">
        <f>W931</f>
        <v>42.5</v>
      </c>
      <c r="X932" s="24"/>
      <c r="Y932" s="9"/>
      <c r="Z932" s="9"/>
      <c r="AA932" s="9"/>
    </row>
    <row r="933" spans="1:31" ht="16.5" thickTop="1" thickBot="1" x14ac:dyDescent="0.3">
      <c r="A933" s="9"/>
      <c r="B933" s="9"/>
      <c r="C933" s="9"/>
      <c r="D933" s="9"/>
      <c r="E933" s="11"/>
      <c r="F933" s="11"/>
      <c r="G933" s="14"/>
      <c r="H933" s="11"/>
      <c r="I933" s="15">
        <v>3</v>
      </c>
      <c r="J933" s="11">
        <v>80</v>
      </c>
      <c r="K933" s="12">
        <f>CEILING(H930*J933/100*0.9,2.5)</f>
        <v>110</v>
      </c>
      <c r="M933" s="9"/>
      <c r="N933" s="14"/>
      <c r="O933" s="11"/>
      <c r="P933" s="15">
        <v>5</v>
      </c>
      <c r="Q933" s="11">
        <v>50</v>
      </c>
      <c r="R933" s="12">
        <f>CEILING(O930*Q933/100*0.9,5)</f>
        <v>80</v>
      </c>
      <c r="T933" s="9"/>
      <c r="U933" s="8">
        <f>U932</f>
        <v>60</v>
      </c>
      <c r="W933" s="8">
        <f>W932</f>
        <v>42.5</v>
      </c>
      <c r="X933" s="24"/>
      <c r="Y933" s="9"/>
      <c r="Z933" s="9"/>
      <c r="AA933" s="9"/>
    </row>
    <row r="934" spans="1:31" ht="16.5" thickTop="1" thickBot="1" x14ac:dyDescent="0.3">
      <c r="A934" s="9"/>
      <c r="B934" s="9"/>
      <c r="C934" s="9"/>
      <c r="D934" s="9"/>
      <c r="E934" s="11"/>
      <c r="F934" s="11"/>
      <c r="G934" s="14"/>
      <c r="H934" s="11"/>
      <c r="I934" s="15">
        <v>3</v>
      </c>
      <c r="J934" s="11">
        <v>80</v>
      </c>
      <c r="K934" s="12">
        <f>CEILING(H930*J934/100*0.9,2.5)</f>
        <v>110</v>
      </c>
      <c r="M934" s="9"/>
      <c r="N934" s="14"/>
      <c r="O934" s="11"/>
      <c r="P934" s="15">
        <v>5</v>
      </c>
      <c r="Q934" s="11">
        <v>50</v>
      </c>
      <c r="R934" s="12">
        <f>CEILING(O930*Q934/100*0.9,5)</f>
        <v>80</v>
      </c>
      <c r="T934" s="9"/>
      <c r="U934" s="8">
        <f>U933</f>
        <v>60</v>
      </c>
      <c r="W934" s="8">
        <f>W933</f>
        <v>42.5</v>
      </c>
      <c r="X934" s="25"/>
      <c r="Y934" s="9"/>
      <c r="Z934" s="9"/>
      <c r="AA934" s="9"/>
    </row>
    <row r="935" spans="1:31" ht="16.5" thickTop="1" thickBot="1" x14ac:dyDescent="0.3">
      <c r="A935" s="9"/>
      <c r="B935" s="9"/>
      <c r="C935" s="9"/>
      <c r="D935" s="9"/>
      <c r="E935" s="11"/>
      <c r="F935" s="11"/>
      <c r="G935" s="14"/>
      <c r="H935" s="11"/>
      <c r="I935" s="15">
        <v>3</v>
      </c>
      <c r="J935" s="11">
        <v>90</v>
      </c>
      <c r="K935" s="12">
        <f>CEILING(H930*J935/100*0.9,2.5)</f>
        <v>125</v>
      </c>
      <c r="M935" s="9"/>
      <c r="N935" s="14"/>
      <c r="O935" s="11"/>
      <c r="P935" s="15">
        <v>5</v>
      </c>
      <c r="Q935" s="11">
        <v>60</v>
      </c>
      <c r="R935" s="12">
        <f>CEILING(O930*Q935/100*0.9,5)</f>
        <v>100</v>
      </c>
      <c r="T935" s="9"/>
      <c r="U935" s="9"/>
      <c r="V935" s="9"/>
      <c r="W935" s="9"/>
      <c r="X935" s="9"/>
      <c r="Y935" s="9"/>
      <c r="Z935" s="9"/>
      <c r="AA935" s="9"/>
      <c r="AC935">
        <f>K935*L935*0.0333+K935</f>
        <v>125</v>
      </c>
      <c r="AE935">
        <f>R935*S935*0.0333+R935</f>
        <v>100</v>
      </c>
    </row>
    <row r="936" spans="1:31" ht="16.5" thickTop="1" thickBot="1" x14ac:dyDescent="0.3">
      <c r="A936" s="9"/>
      <c r="B936" s="1" t="s">
        <v>75</v>
      </c>
      <c r="C936" s="18">
        <f>IF(H936&gt;3.4,0,H936)+IF(O936&gt;3.4,0,O936)</f>
        <v>4</v>
      </c>
      <c r="D936" s="18" t="s">
        <v>15</v>
      </c>
      <c r="E936" s="34" t="s">
        <v>2</v>
      </c>
      <c r="F936" s="11"/>
      <c r="G936" s="14" t="s">
        <v>14</v>
      </c>
      <c r="H936" s="11">
        <v>3</v>
      </c>
      <c r="I936" s="11"/>
      <c r="J936" s="11"/>
      <c r="K936" s="11"/>
      <c r="L936" s="9"/>
      <c r="M936" s="9"/>
      <c r="N936" s="14" t="s">
        <v>12</v>
      </c>
      <c r="O936" s="11">
        <v>1</v>
      </c>
      <c r="P936" s="11"/>
      <c r="Q936" s="11"/>
      <c r="R936" s="11"/>
      <c r="S936" s="9"/>
      <c r="T936" s="9"/>
      <c r="U936" s="30"/>
      <c r="V936" s="29" t="s">
        <v>49</v>
      </c>
      <c r="W936" s="9"/>
      <c r="X936" s="31" t="s">
        <v>27</v>
      </c>
      <c r="Y936" s="9"/>
      <c r="Z936" s="9"/>
      <c r="AA936" s="9"/>
    </row>
    <row r="937" spans="1:31" ht="31.5" thickTop="1" thickBot="1" x14ac:dyDescent="0.3">
      <c r="A937" s="9"/>
      <c r="B937" s="9"/>
      <c r="C937" s="9"/>
      <c r="D937" s="9"/>
      <c r="E937" s="11"/>
      <c r="F937" s="11"/>
      <c r="G937" s="14"/>
      <c r="H937" s="20">
        <f>H930</f>
        <v>152.5</v>
      </c>
      <c r="I937" s="11" t="s">
        <v>31</v>
      </c>
      <c r="J937" s="11" t="s">
        <v>30</v>
      </c>
      <c r="K937" s="11" t="s">
        <v>34</v>
      </c>
      <c r="L937" s="10" t="s">
        <v>32</v>
      </c>
      <c r="M937" s="10"/>
      <c r="N937" s="14" t="s">
        <v>33</v>
      </c>
      <c r="O937" s="20">
        <f>O916+IF(S919&lt;3.5,2.5,5)</f>
        <v>180</v>
      </c>
      <c r="P937" s="11" t="s">
        <v>31</v>
      </c>
      <c r="Q937" s="11" t="s">
        <v>30</v>
      </c>
      <c r="R937" s="11" t="s">
        <v>34</v>
      </c>
      <c r="S937" s="10" t="s">
        <v>32</v>
      </c>
      <c r="T937" s="10"/>
      <c r="U937" s="26" t="s">
        <v>34</v>
      </c>
      <c r="V937" s="26" t="s">
        <v>48</v>
      </c>
      <c r="W937" s="26" t="s">
        <v>34</v>
      </c>
      <c r="X937" s="26" t="s">
        <v>48</v>
      </c>
      <c r="Y937" s="9"/>
      <c r="Z937" s="9"/>
      <c r="AA937" s="9"/>
    </row>
    <row r="938" spans="1:31" ht="16.5" thickTop="1" thickBot="1" x14ac:dyDescent="0.3">
      <c r="A938" s="9"/>
      <c r="B938" s="9"/>
      <c r="C938" s="9"/>
      <c r="D938" s="9"/>
      <c r="E938" s="11"/>
      <c r="F938" s="11"/>
      <c r="G938" s="14"/>
      <c r="H938" s="11"/>
      <c r="I938" s="15">
        <v>5</v>
      </c>
      <c r="J938" s="11">
        <v>75</v>
      </c>
      <c r="K938" s="12">
        <f>CEILING(H937*0.9*J938/100,2.5)</f>
        <v>105</v>
      </c>
      <c r="M938" s="9"/>
      <c r="N938" s="14"/>
      <c r="O938" s="11"/>
      <c r="P938" s="15">
        <v>5</v>
      </c>
      <c r="Q938" s="11">
        <v>65</v>
      </c>
      <c r="R938" s="12">
        <f>CEILING(O937*Q938/100*0.9,5)</f>
        <v>110</v>
      </c>
      <c r="T938" s="9"/>
      <c r="U938" s="8">
        <f>IF(V920&gt;11.5,U920+2.5,U920)</f>
        <v>70</v>
      </c>
      <c r="V938" s="4"/>
      <c r="W938" s="8">
        <f>IF(X934&gt;11.5,W934+2.5,W934)</f>
        <v>42.5</v>
      </c>
      <c r="X938" s="24"/>
      <c r="Y938" s="9"/>
      <c r="Z938" s="9"/>
      <c r="AA938" s="9"/>
    </row>
    <row r="939" spans="1:31" ht="16.5" thickTop="1" thickBot="1" x14ac:dyDescent="0.3">
      <c r="A939" s="9"/>
      <c r="B939" s="9"/>
      <c r="C939" s="9"/>
      <c r="D939" s="9"/>
      <c r="E939" s="11"/>
      <c r="F939" s="11"/>
      <c r="G939" s="14"/>
      <c r="H939" s="11"/>
      <c r="I939" s="15">
        <v>3</v>
      </c>
      <c r="J939" s="11">
        <v>85</v>
      </c>
      <c r="K939" s="12">
        <f>CEILING(H937*0.9*J939/100,2.5)</f>
        <v>117.5</v>
      </c>
      <c r="M939" s="9"/>
      <c r="N939" s="14"/>
      <c r="O939" s="11"/>
      <c r="P939" s="15">
        <v>5</v>
      </c>
      <c r="Q939" s="11">
        <v>65</v>
      </c>
      <c r="R939" s="12">
        <f>CEILING(O937*Q939/100*0.9,5)</f>
        <v>110</v>
      </c>
      <c r="T939" s="9"/>
      <c r="U939" s="8">
        <f>U938</f>
        <v>70</v>
      </c>
      <c r="V939" s="4"/>
      <c r="W939" s="8">
        <f>W938</f>
        <v>42.5</v>
      </c>
      <c r="X939" s="24"/>
      <c r="Y939" s="9"/>
      <c r="Z939" s="9"/>
      <c r="AA939" s="9"/>
    </row>
    <row r="940" spans="1:31" ht="16.5" thickTop="1" thickBot="1" x14ac:dyDescent="0.3">
      <c r="A940" s="9"/>
      <c r="B940" s="9"/>
      <c r="C940" s="9"/>
      <c r="D940" s="9"/>
      <c r="E940" s="11"/>
      <c r="F940" s="11"/>
      <c r="G940" s="14"/>
      <c r="H940" s="11" t="s">
        <v>35</v>
      </c>
      <c r="I940" s="15">
        <v>1</v>
      </c>
      <c r="J940" s="11">
        <v>95</v>
      </c>
      <c r="K940" s="12">
        <f>CEILING(H937*0.9*J940/100,2.5)</f>
        <v>132.5</v>
      </c>
      <c r="M940" s="9"/>
      <c r="N940" s="14"/>
      <c r="O940" s="11"/>
      <c r="P940" s="15">
        <v>5</v>
      </c>
      <c r="Q940" s="11">
        <v>75</v>
      </c>
      <c r="R940" s="12">
        <f>CEILING(O937*Q940/100*0.9,5)</f>
        <v>125</v>
      </c>
      <c r="T940" s="9"/>
      <c r="U940" s="8">
        <f>U939</f>
        <v>70</v>
      </c>
      <c r="V940" s="4"/>
      <c r="W940" s="8">
        <f>W939</f>
        <v>42.5</v>
      </c>
      <c r="X940" s="24"/>
      <c r="Y940" s="9"/>
      <c r="Z940" s="9"/>
      <c r="AA940" s="9"/>
    </row>
    <row r="941" spans="1:31" ht="16.5" thickTop="1" thickBot="1" x14ac:dyDescent="0.3">
      <c r="A941" s="9"/>
      <c r="B941" s="9"/>
      <c r="C941" s="9"/>
      <c r="D941" s="9"/>
      <c r="E941" s="11"/>
      <c r="F941" s="11"/>
      <c r="G941" s="14"/>
      <c r="H941" s="11"/>
      <c r="I941" s="11"/>
      <c r="J941" s="11"/>
      <c r="K941" s="11"/>
      <c r="L941" s="9"/>
      <c r="M941" s="9"/>
      <c r="N941" s="14"/>
      <c r="O941" s="11"/>
      <c r="P941" s="15">
        <v>5</v>
      </c>
      <c r="Q941" s="11">
        <v>75</v>
      </c>
      <c r="R941" s="12">
        <f>CEILING(O937*Q941/100*0.9,5)</f>
        <v>125</v>
      </c>
      <c r="T941" s="9"/>
      <c r="U941" s="8">
        <f>U940</f>
        <v>70</v>
      </c>
      <c r="V941" s="4"/>
      <c r="W941" s="8">
        <f>W940</f>
        <v>42.5</v>
      </c>
      <c r="X941" s="25"/>
      <c r="Y941" s="9"/>
      <c r="Z941" s="9"/>
      <c r="AA941" s="9"/>
    </row>
    <row r="942" spans="1:31" ht="16.5" thickTop="1" thickBot="1" x14ac:dyDescent="0.3">
      <c r="A942" s="9"/>
      <c r="B942" s="9"/>
      <c r="C942" s="9"/>
      <c r="D942" s="9"/>
      <c r="E942" s="11"/>
      <c r="F942" s="11"/>
      <c r="G942" s="14"/>
      <c r="H942" s="11"/>
      <c r="I942" s="11"/>
      <c r="J942" s="11"/>
      <c r="K942" s="11"/>
      <c r="L942" s="9"/>
      <c r="M942" s="9"/>
      <c r="N942" s="14"/>
      <c r="O942" s="11"/>
      <c r="P942" s="16">
        <v>5</v>
      </c>
      <c r="Q942" s="11">
        <v>85</v>
      </c>
      <c r="R942" s="12">
        <f>CEILING(O937*Q942/100*0.9,5)</f>
        <v>140</v>
      </c>
      <c r="T942" s="9"/>
      <c r="U942" s="9"/>
      <c r="V942" s="9"/>
      <c r="W942" s="9"/>
      <c r="X942" s="9"/>
      <c r="Y942" s="9"/>
      <c r="Z942" s="9"/>
      <c r="AA942" s="9"/>
      <c r="AC942">
        <f>K940*L940*0.0333+K940</f>
        <v>132.5</v>
      </c>
      <c r="AE942">
        <f>R942*S942*0.0333+R942</f>
        <v>140</v>
      </c>
    </row>
    <row r="943" spans="1:31" ht="16.5" thickTop="1" thickBot="1" x14ac:dyDescent="0.3">
      <c r="A943" s="9"/>
      <c r="B943" s="9"/>
      <c r="C943">
        <f>IF(H943&gt;3.4,0,H943)+IF(O943&gt;3.4,0,O943)</f>
        <v>2</v>
      </c>
      <c r="D943" t="s">
        <v>16</v>
      </c>
      <c r="E943" t="s">
        <v>3</v>
      </c>
      <c r="F943" s="9"/>
      <c r="G943" s="14" t="s">
        <v>4</v>
      </c>
      <c r="H943" s="11">
        <v>4</v>
      </c>
      <c r="I943" s="11"/>
      <c r="J943" s="11"/>
      <c r="K943" s="11"/>
      <c r="L943" s="9"/>
      <c r="M943" s="9"/>
      <c r="N943" s="14" t="s">
        <v>13</v>
      </c>
      <c r="O943" s="11">
        <v>2</v>
      </c>
      <c r="P943" s="11"/>
      <c r="Q943" s="11"/>
      <c r="R943" s="11"/>
      <c r="S943" s="9"/>
      <c r="T943" s="9"/>
      <c r="U943" s="9"/>
      <c r="V943" s="28" t="s">
        <v>28</v>
      </c>
      <c r="W943" s="9"/>
      <c r="X943" s="27" t="s">
        <v>25</v>
      </c>
      <c r="Y943" s="9"/>
      <c r="Z943" s="27" t="s">
        <v>26</v>
      </c>
      <c r="AA943" s="9"/>
    </row>
    <row r="944" spans="1:31" ht="31.5" thickTop="1" thickBot="1" x14ac:dyDescent="0.3">
      <c r="A944" s="9"/>
      <c r="B944" s="9"/>
      <c r="C944" s="9"/>
      <c r="D944" s="9"/>
      <c r="E944" s="11"/>
      <c r="F944" s="11"/>
      <c r="G944" s="14" t="s">
        <v>33</v>
      </c>
      <c r="H944" s="20">
        <f>H923</f>
        <v>90</v>
      </c>
      <c r="I944" s="11" t="s">
        <v>31</v>
      </c>
      <c r="J944" s="11" t="s">
        <v>30</v>
      </c>
      <c r="K944" s="11" t="s">
        <v>34</v>
      </c>
      <c r="L944" s="10" t="s">
        <v>32</v>
      </c>
      <c r="M944" s="10"/>
      <c r="N944" s="14" t="s">
        <v>33</v>
      </c>
      <c r="O944" s="20">
        <f>O923</f>
        <v>220</v>
      </c>
      <c r="P944" s="11" t="s">
        <v>31</v>
      </c>
      <c r="Q944" s="11" t="s">
        <v>30</v>
      </c>
      <c r="R944" s="11" t="s">
        <v>34</v>
      </c>
      <c r="S944" s="10" t="s">
        <v>32</v>
      </c>
      <c r="T944" s="10"/>
      <c r="U944" s="26" t="s">
        <v>34</v>
      </c>
      <c r="V944" s="26" t="s">
        <v>48</v>
      </c>
      <c r="W944" s="26" t="s">
        <v>34</v>
      </c>
      <c r="X944" s="26" t="s">
        <v>48</v>
      </c>
      <c r="Y944" s="26" t="s">
        <v>34</v>
      </c>
      <c r="Z944" s="26" t="s">
        <v>48</v>
      </c>
      <c r="AA944" s="9"/>
    </row>
    <row r="945" spans="1:32" ht="16.5" thickTop="1" thickBot="1" x14ac:dyDescent="0.3">
      <c r="A945" s="9"/>
      <c r="B945" s="9"/>
      <c r="C945" s="9"/>
      <c r="D945" s="9"/>
      <c r="E945" s="11"/>
      <c r="F945" s="11"/>
      <c r="G945" s="14"/>
      <c r="H945" s="11"/>
      <c r="I945" s="15">
        <v>5</v>
      </c>
      <c r="J945" s="11">
        <v>40</v>
      </c>
      <c r="K945" s="12">
        <f>CEILING(H944*J945/100*0.9,2.5)</f>
        <v>32.5</v>
      </c>
      <c r="M945" s="9"/>
      <c r="N945" s="14"/>
      <c r="O945" s="11"/>
      <c r="P945" s="15">
        <v>3</v>
      </c>
      <c r="Q945" s="11">
        <v>70</v>
      </c>
      <c r="R945" s="12">
        <f>CEILING(O944*Q945/100*0.9,5)</f>
        <v>140</v>
      </c>
      <c r="T945" s="9"/>
      <c r="U945" s="8">
        <f>IF(V927&gt;11.5,U927+2.5,U927)</f>
        <v>17.5</v>
      </c>
      <c r="V945" s="4"/>
      <c r="W945" s="8">
        <f>IF(X927&gt;11.5,W927+2.5,W927)</f>
        <v>35</v>
      </c>
      <c r="X945" s="24"/>
      <c r="Y945" s="8">
        <f>IF(Z927&gt;11.5,Y927+2,Y927)</f>
        <v>8</v>
      </c>
      <c r="Z945" s="24"/>
      <c r="AA945" s="9"/>
    </row>
    <row r="946" spans="1:32" ht="16.5" thickTop="1" thickBot="1" x14ac:dyDescent="0.3">
      <c r="A946" s="9"/>
      <c r="B946" s="9"/>
      <c r="C946" s="9"/>
      <c r="D946" s="9"/>
      <c r="E946" s="11"/>
      <c r="F946" s="11"/>
      <c r="G946" s="14"/>
      <c r="H946" s="11"/>
      <c r="I946" s="15">
        <v>5</v>
      </c>
      <c r="J946" s="11">
        <v>40</v>
      </c>
      <c r="K946" s="12">
        <f>CEILING(H944*J946/100*0.9,2.5)</f>
        <v>32.5</v>
      </c>
      <c r="M946" s="9"/>
      <c r="N946" s="14"/>
      <c r="O946" s="11"/>
      <c r="P946" s="15">
        <v>3</v>
      </c>
      <c r="Q946" s="11">
        <v>70</v>
      </c>
      <c r="R946" s="12">
        <f>CEILING(O944*Q946/100*0.9,5)</f>
        <v>140</v>
      </c>
      <c r="T946" s="9"/>
      <c r="U946" s="8">
        <f>U945</f>
        <v>17.5</v>
      </c>
      <c r="V946" s="3"/>
      <c r="W946" s="8">
        <f>W945</f>
        <v>35</v>
      </c>
      <c r="X946" s="24"/>
      <c r="Y946" s="8">
        <f>Y945</f>
        <v>8</v>
      </c>
      <c r="Z946" s="24"/>
      <c r="AA946" s="9"/>
    </row>
    <row r="947" spans="1:32" ht="16.5" thickTop="1" thickBot="1" x14ac:dyDescent="0.3">
      <c r="A947" s="9"/>
      <c r="B947" s="9"/>
      <c r="C947" s="9"/>
      <c r="D947" s="9"/>
      <c r="E947" s="11"/>
      <c r="F947" s="11"/>
      <c r="G947" s="14"/>
      <c r="H947" s="11"/>
      <c r="I947" s="15">
        <v>5</v>
      </c>
      <c r="J947" s="11">
        <v>50</v>
      </c>
      <c r="K947" s="12">
        <f>CEILING(H944*J947/100*0.9,2.5)</f>
        <v>42.5</v>
      </c>
      <c r="M947" s="9"/>
      <c r="N947" s="14"/>
      <c r="O947" s="11"/>
      <c r="P947" s="15">
        <v>3</v>
      </c>
      <c r="Q947" s="11">
        <v>80</v>
      </c>
      <c r="R947" s="12">
        <f>CEILING(O944*Q947/100*0.9,5)</f>
        <v>160</v>
      </c>
      <c r="T947" s="9"/>
      <c r="U947" s="8">
        <f>U946</f>
        <v>17.5</v>
      </c>
      <c r="W947" s="8">
        <f>W946</f>
        <v>35</v>
      </c>
      <c r="X947" s="24"/>
      <c r="Y947" s="8">
        <f>Y946</f>
        <v>8</v>
      </c>
      <c r="Z947" s="24"/>
      <c r="AA947" s="9"/>
    </row>
    <row r="948" spans="1:32" ht="16.5" thickTop="1" thickBot="1" x14ac:dyDescent="0.3">
      <c r="A948" s="9"/>
      <c r="B948" s="9"/>
      <c r="C948" s="9"/>
      <c r="D948" s="9"/>
      <c r="E948" s="11"/>
      <c r="F948" s="11"/>
      <c r="G948" s="14"/>
      <c r="H948" s="11"/>
      <c r="I948" s="15">
        <v>5</v>
      </c>
      <c r="J948" s="11">
        <v>50</v>
      </c>
      <c r="K948" s="12">
        <f>CEILING(H944*J948/100*0.9,2.5)</f>
        <v>42.5</v>
      </c>
      <c r="M948" s="9"/>
      <c r="N948" s="14"/>
      <c r="O948" s="11"/>
      <c r="P948" s="15">
        <v>3</v>
      </c>
      <c r="Q948" s="11">
        <v>80</v>
      </c>
      <c r="R948" s="12">
        <f>CEILING(O944*Q948/100*0.9,5)</f>
        <v>160</v>
      </c>
      <c r="T948" s="9"/>
      <c r="U948" s="8">
        <f>U947</f>
        <v>17.5</v>
      </c>
      <c r="W948" s="8">
        <f>W947</f>
        <v>35</v>
      </c>
      <c r="X948" s="25"/>
      <c r="Y948" s="8">
        <f>Y947</f>
        <v>8</v>
      </c>
      <c r="Z948" s="25"/>
      <c r="AA948" s="9"/>
    </row>
    <row r="949" spans="1:32" ht="16.5" thickTop="1" thickBot="1" x14ac:dyDescent="0.3">
      <c r="A949" s="9"/>
      <c r="B949" s="9"/>
      <c r="C949" s="9"/>
      <c r="D949" s="9"/>
      <c r="E949" s="11"/>
      <c r="F949" s="11"/>
      <c r="G949" s="14"/>
      <c r="H949" s="11"/>
      <c r="I949" s="16">
        <v>5</v>
      </c>
      <c r="J949" s="11">
        <v>60</v>
      </c>
      <c r="K949" s="12">
        <f>CEILING(H944*J949/100*0.9,2.5)</f>
        <v>50</v>
      </c>
      <c r="M949" s="9"/>
      <c r="N949" s="14"/>
      <c r="O949" s="11"/>
      <c r="P949" s="16">
        <v>3</v>
      </c>
      <c r="Q949" s="11">
        <v>90</v>
      </c>
      <c r="R949" s="12">
        <f>CEILING(O944*Q949/100*0.9,5)</f>
        <v>180</v>
      </c>
      <c r="T949" s="9"/>
      <c r="U949" s="9"/>
      <c r="V949" s="9"/>
      <c r="W949" s="9"/>
      <c r="X949" s="9"/>
      <c r="Y949" s="9"/>
      <c r="Z949" s="9"/>
      <c r="AA949" s="9"/>
      <c r="AD949">
        <f>K949*L949*0.0333+K949</f>
        <v>50</v>
      </c>
      <c r="AF949">
        <f>R949*S949*0.0333+R949</f>
        <v>180</v>
      </c>
    </row>
    <row r="950" spans="1:32" ht="16.5" thickTop="1" thickBot="1" x14ac:dyDescent="0.3">
      <c r="A950" s="9"/>
      <c r="B950" s="9"/>
      <c r="C950">
        <f>IF(H950&gt;3.4,0,H950)+IF(O950&gt;3.4,0,O950)</f>
        <v>2</v>
      </c>
      <c r="D950" t="s">
        <v>17</v>
      </c>
      <c r="E950" t="s">
        <v>2</v>
      </c>
      <c r="F950" s="9"/>
      <c r="G950" s="14" t="s">
        <v>14</v>
      </c>
      <c r="H950" s="11">
        <v>4</v>
      </c>
      <c r="I950" s="11"/>
      <c r="J950" s="11"/>
      <c r="K950" s="11"/>
      <c r="L950" s="9"/>
      <c r="M950" s="9"/>
      <c r="N950" s="14" t="s">
        <v>12</v>
      </c>
      <c r="O950" s="11">
        <v>2</v>
      </c>
      <c r="P950" s="11"/>
      <c r="Q950" s="11"/>
      <c r="R950" s="11"/>
      <c r="S950" s="9"/>
      <c r="T950" s="9"/>
      <c r="U950" s="9"/>
      <c r="V950" s="27" t="s">
        <v>47</v>
      </c>
      <c r="W950" s="9"/>
      <c r="X950" s="17" t="s">
        <v>27</v>
      </c>
      <c r="Y950" s="9"/>
      <c r="Z950" s="9"/>
      <c r="AA950" s="9"/>
    </row>
    <row r="951" spans="1:32" ht="31.5" thickTop="1" thickBot="1" x14ac:dyDescent="0.3">
      <c r="A951" s="9"/>
      <c r="B951" s="9"/>
      <c r="C951" s="9"/>
      <c r="D951" s="9"/>
      <c r="E951" s="11"/>
      <c r="F951" s="11"/>
      <c r="G951" s="14" t="s">
        <v>33</v>
      </c>
      <c r="H951" s="20">
        <f>H937</f>
        <v>152.5</v>
      </c>
      <c r="I951" s="11" t="s">
        <v>31</v>
      </c>
      <c r="J951" s="11" t="s">
        <v>30</v>
      </c>
      <c r="K951" s="11" t="s">
        <v>34</v>
      </c>
      <c r="L951" s="10" t="s">
        <v>32</v>
      </c>
      <c r="M951" s="10"/>
      <c r="N951" s="14" t="s">
        <v>33</v>
      </c>
      <c r="O951" s="20">
        <f>O937</f>
        <v>180</v>
      </c>
      <c r="P951" s="11" t="s">
        <v>31</v>
      </c>
      <c r="Q951" s="11" t="s">
        <v>30</v>
      </c>
      <c r="R951" s="11" t="s">
        <v>34</v>
      </c>
      <c r="S951" s="10" t="s">
        <v>32</v>
      </c>
      <c r="T951" s="10"/>
      <c r="U951" s="26" t="s">
        <v>34</v>
      </c>
      <c r="V951" s="26" t="s">
        <v>48</v>
      </c>
      <c r="W951" s="26" t="s">
        <v>34</v>
      </c>
      <c r="X951" s="26" t="s">
        <v>48</v>
      </c>
      <c r="Y951" s="9"/>
      <c r="Z951" s="9"/>
      <c r="AA951" s="9"/>
    </row>
    <row r="952" spans="1:32" ht="16.5" thickTop="1" thickBot="1" x14ac:dyDescent="0.3">
      <c r="A952" s="9"/>
      <c r="B952" s="9"/>
      <c r="C952" s="9"/>
      <c r="D952" s="9"/>
      <c r="E952" s="11"/>
      <c r="F952" s="11"/>
      <c r="G952" s="14"/>
      <c r="H952" s="11"/>
      <c r="I952" s="15">
        <v>5</v>
      </c>
      <c r="J952" s="11">
        <v>40</v>
      </c>
      <c r="K952" s="12">
        <f>CEILING(H951*J952/100*0.9,2.5)</f>
        <v>55</v>
      </c>
      <c r="M952" s="9"/>
      <c r="N952" s="14"/>
      <c r="O952" s="11"/>
      <c r="P952" s="15">
        <v>3</v>
      </c>
      <c r="Q952" s="11">
        <v>70</v>
      </c>
      <c r="R952" s="12">
        <f>CEILING(O951*Q952/100*0.9,5)</f>
        <v>115</v>
      </c>
      <c r="T952" s="9"/>
      <c r="U952" s="8">
        <f>IF(V934&gt;11.5,U934+2.5,U934)</f>
        <v>60</v>
      </c>
      <c r="W952" s="8">
        <f>IF(X934&gt;11.5,W934+2.5,W934)</f>
        <v>42.5</v>
      </c>
      <c r="X952" s="24"/>
      <c r="Y952" s="9"/>
      <c r="Z952" s="9"/>
      <c r="AA952" s="9"/>
    </row>
    <row r="953" spans="1:32" ht="16.5" thickTop="1" thickBot="1" x14ac:dyDescent="0.3">
      <c r="A953" s="9"/>
      <c r="B953" s="9"/>
      <c r="C953" s="9"/>
      <c r="D953" s="9"/>
      <c r="E953" s="11"/>
      <c r="F953" s="11"/>
      <c r="G953" s="14"/>
      <c r="H953" s="11"/>
      <c r="I953" s="15">
        <v>5</v>
      </c>
      <c r="J953" s="11">
        <v>40</v>
      </c>
      <c r="K953" s="12">
        <f>CEILING(H951*J953/100*0.9,2.5)</f>
        <v>55</v>
      </c>
      <c r="M953" s="9"/>
      <c r="N953" s="14"/>
      <c r="O953" s="11"/>
      <c r="P953" s="15">
        <v>3</v>
      </c>
      <c r="Q953" s="11">
        <v>70</v>
      </c>
      <c r="R953" s="12">
        <f>CEILING(O951*Q953/100*0.9,5)</f>
        <v>115</v>
      </c>
      <c r="T953" s="9"/>
      <c r="U953" s="8">
        <f>U952</f>
        <v>60</v>
      </c>
      <c r="W953" s="8">
        <f>W952</f>
        <v>42.5</v>
      </c>
      <c r="X953" s="24"/>
      <c r="Y953" s="9"/>
      <c r="Z953" s="9"/>
      <c r="AA953" s="9"/>
    </row>
    <row r="954" spans="1:32" ht="16.5" thickTop="1" thickBot="1" x14ac:dyDescent="0.3">
      <c r="A954" s="9"/>
      <c r="B954" s="9"/>
      <c r="C954" s="9"/>
      <c r="D954" s="9"/>
      <c r="E954" s="11"/>
      <c r="F954" s="11"/>
      <c r="G954" s="14"/>
      <c r="H954" s="11"/>
      <c r="I954" s="15">
        <v>5</v>
      </c>
      <c r="J954" s="11">
        <v>50</v>
      </c>
      <c r="K954" s="12">
        <f>CEILING(H951*J954/100*0.9,2.5)</f>
        <v>70</v>
      </c>
      <c r="M954" s="9"/>
      <c r="N954" s="14"/>
      <c r="O954" s="11"/>
      <c r="P954" s="15">
        <v>3</v>
      </c>
      <c r="Q954" s="11">
        <v>80</v>
      </c>
      <c r="R954" s="12">
        <f>CEILING(O951*Q954/100*0.9,5)</f>
        <v>130</v>
      </c>
      <c r="T954" s="9"/>
      <c r="U954" s="8">
        <f>U953</f>
        <v>60</v>
      </c>
      <c r="W954" s="8">
        <f>W953</f>
        <v>42.5</v>
      </c>
      <c r="X954" s="24"/>
      <c r="Y954" s="9"/>
      <c r="Z954" s="9"/>
      <c r="AA954" s="9"/>
    </row>
    <row r="955" spans="1:32" ht="16.5" thickTop="1" thickBot="1" x14ac:dyDescent="0.3">
      <c r="A955" s="9"/>
      <c r="B955" s="9"/>
      <c r="C955" s="9"/>
      <c r="D955" s="9"/>
      <c r="E955" s="11"/>
      <c r="F955" s="11"/>
      <c r="G955" s="14"/>
      <c r="H955" s="11"/>
      <c r="I955" s="15">
        <v>5</v>
      </c>
      <c r="J955" s="11">
        <v>50</v>
      </c>
      <c r="K955" s="12">
        <f>CEILING(H951*J955/100*0.9,2.5)</f>
        <v>70</v>
      </c>
      <c r="M955" s="9"/>
      <c r="N955" s="14"/>
      <c r="O955" s="11"/>
      <c r="P955" s="15">
        <v>3</v>
      </c>
      <c r="Q955" s="11">
        <v>80</v>
      </c>
      <c r="R955" s="12">
        <f>CEILING(O951*Q955/100*0.9,5)</f>
        <v>130</v>
      </c>
      <c r="T955" s="9"/>
      <c r="U955" s="8">
        <f>U954</f>
        <v>60</v>
      </c>
      <c r="W955" s="8">
        <f>W954</f>
        <v>42.5</v>
      </c>
      <c r="X955" s="25"/>
      <c r="Y955" s="9"/>
      <c r="Z955" s="9"/>
      <c r="AA955" s="9"/>
    </row>
    <row r="956" spans="1:32" ht="16.5" thickTop="1" thickBot="1" x14ac:dyDescent="0.3">
      <c r="A956" s="9"/>
      <c r="B956" s="9"/>
      <c r="C956" s="9"/>
      <c r="D956" s="9"/>
      <c r="E956" s="11"/>
      <c r="F956" s="11"/>
      <c r="G956" s="14"/>
      <c r="H956" s="11"/>
      <c r="I956" s="16">
        <v>5</v>
      </c>
      <c r="J956" s="11">
        <v>60</v>
      </c>
      <c r="K956" s="12">
        <f>CEILING(H951*J956/100*0.9,2.5)</f>
        <v>82.5</v>
      </c>
      <c r="M956" s="9"/>
      <c r="N956" s="14"/>
      <c r="O956" s="11"/>
      <c r="P956" s="16">
        <v>3</v>
      </c>
      <c r="Q956" s="11">
        <v>90</v>
      </c>
      <c r="R956" s="12">
        <f>CEILING(O951*Q956/100*0.9,5)</f>
        <v>150</v>
      </c>
      <c r="T956" s="9"/>
      <c r="U956" s="9"/>
      <c r="V956" s="9"/>
      <c r="W956" s="9"/>
      <c r="X956" s="9"/>
      <c r="Y956" s="9"/>
      <c r="Z956" s="9"/>
      <c r="AA956" s="9"/>
      <c r="AC956">
        <f>K956*L956*0.0333+K956</f>
        <v>82.5</v>
      </c>
      <c r="AE956">
        <f>R956*S956*0.0333+R956</f>
        <v>150</v>
      </c>
    </row>
    <row r="957" spans="1:32" ht="16.5" thickTop="1" thickBot="1" x14ac:dyDescent="0.3">
      <c r="A957" s="9"/>
      <c r="B957" s="1" t="s">
        <v>76</v>
      </c>
      <c r="C957">
        <f>IF(H957&gt;3.4,0,H957)+IF(O957&gt;3.4,0,O957)</f>
        <v>4</v>
      </c>
      <c r="D957" t="s">
        <v>15</v>
      </c>
      <c r="E957" t="s">
        <v>2</v>
      </c>
      <c r="F957" s="9"/>
      <c r="G957" s="14" t="s">
        <v>14</v>
      </c>
      <c r="H957" s="11">
        <v>1</v>
      </c>
      <c r="I957" s="11"/>
      <c r="J957" s="11"/>
      <c r="K957" s="11"/>
      <c r="L957" s="9"/>
      <c r="M957" s="9"/>
      <c r="N957" s="14" t="s">
        <v>12</v>
      </c>
      <c r="O957" s="11">
        <v>3</v>
      </c>
      <c r="P957" s="11"/>
      <c r="Q957" s="11"/>
      <c r="R957" s="11"/>
      <c r="S957" s="9"/>
      <c r="T957" s="9"/>
      <c r="U957" s="30"/>
      <c r="V957" s="29" t="s">
        <v>49</v>
      </c>
      <c r="W957" s="9"/>
      <c r="X957" s="31" t="s">
        <v>27</v>
      </c>
      <c r="Y957" s="9"/>
      <c r="Z957" s="9"/>
      <c r="AA957" s="9"/>
    </row>
    <row r="958" spans="1:32" ht="31.5" thickTop="1" thickBot="1" x14ac:dyDescent="0.3">
      <c r="A958" s="9"/>
      <c r="B958" s="9"/>
      <c r="C958" s="9"/>
      <c r="D958" s="9"/>
      <c r="E958" s="11"/>
      <c r="F958" s="11"/>
      <c r="G958" s="14" t="s">
        <v>33</v>
      </c>
      <c r="H958" s="20">
        <f>H951+IF(L940&lt;3.5,2.5,5)</f>
        <v>155</v>
      </c>
      <c r="I958" s="11" t="s">
        <v>31</v>
      </c>
      <c r="J958" s="11" t="s">
        <v>30</v>
      </c>
      <c r="K958" s="11" t="s">
        <v>34</v>
      </c>
      <c r="L958" s="10" t="s">
        <v>32</v>
      </c>
      <c r="M958" s="10"/>
      <c r="N958" s="14"/>
      <c r="O958" s="20">
        <f>O951</f>
        <v>180</v>
      </c>
      <c r="P958" s="11" t="s">
        <v>31</v>
      </c>
      <c r="Q958" s="11" t="s">
        <v>30</v>
      </c>
      <c r="R958" s="11" t="s">
        <v>34</v>
      </c>
      <c r="S958" s="10" t="s">
        <v>32</v>
      </c>
      <c r="T958" s="10"/>
      <c r="U958" s="26" t="s">
        <v>34</v>
      </c>
      <c r="V958" s="26" t="s">
        <v>48</v>
      </c>
      <c r="W958" s="26" t="s">
        <v>34</v>
      </c>
      <c r="X958" s="26" t="s">
        <v>48</v>
      </c>
      <c r="Y958" s="9"/>
      <c r="Z958" s="9"/>
      <c r="AA958" s="9"/>
    </row>
    <row r="959" spans="1:32" ht="16.5" thickTop="1" thickBot="1" x14ac:dyDescent="0.3">
      <c r="A959" s="9"/>
      <c r="B959" s="9"/>
      <c r="C959" s="9"/>
      <c r="D959" s="9"/>
      <c r="E959" s="11"/>
      <c r="F959" s="11"/>
      <c r="G959" s="14"/>
      <c r="H959" s="11"/>
      <c r="I959" s="15">
        <v>5</v>
      </c>
      <c r="J959" s="11">
        <v>65</v>
      </c>
      <c r="K959" s="12">
        <f>CEILING(H958*J959/100*0.9,2.5)</f>
        <v>92.5</v>
      </c>
      <c r="M959" s="9"/>
      <c r="N959" s="14"/>
      <c r="O959" s="11"/>
      <c r="P959" s="15">
        <v>5</v>
      </c>
      <c r="Q959" s="11">
        <v>75</v>
      </c>
      <c r="R959" s="12">
        <f>CEILING(O958*0.9*Q959/100,5)</f>
        <v>125</v>
      </c>
      <c r="T959" s="9"/>
      <c r="U959" s="8">
        <f>IF(V941&gt;11.5,U941+2.5,U941)</f>
        <v>70</v>
      </c>
      <c r="V959" s="4"/>
      <c r="W959" s="8">
        <f>IF(X955&gt;11.5,W955+2.5,W955)</f>
        <v>42.5</v>
      </c>
      <c r="X959" s="24"/>
      <c r="Y959" s="9"/>
      <c r="Z959" s="9"/>
      <c r="AA959" s="9"/>
    </row>
    <row r="960" spans="1:32" ht="16.5" thickTop="1" thickBot="1" x14ac:dyDescent="0.3">
      <c r="A960" s="9"/>
      <c r="B960" s="9"/>
      <c r="C960" s="9"/>
      <c r="D960" s="9"/>
      <c r="E960" s="11"/>
      <c r="F960" s="11"/>
      <c r="G960" s="14"/>
      <c r="H960" s="11"/>
      <c r="I960" s="15">
        <v>5</v>
      </c>
      <c r="J960" s="11">
        <v>65</v>
      </c>
      <c r="K960" s="12">
        <f>CEILING(H958*J960/100*0.9,2.5)</f>
        <v>92.5</v>
      </c>
      <c r="M960" s="9"/>
      <c r="N960" s="14"/>
      <c r="O960" s="11"/>
      <c r="P960" s="15">
        <v>3</v>
      </c>
      <c r="Q960" s="11">
        <v>85</v>
      </c>
      <c r="R960" s="12">
        <f>CEILING(O958*0.9*Q960/100,5)</f>
        <v>140</v>
      </c>
      <c r="T960" s="9"/>
      <c r="U960" s="8">
        <f>U959</f>
        <v>70</v>
      </c>
      <c r="V960" s="4"/>
      <c r="W960" s="8">
        <f>W959</f>
        <v>42.5</v>
      </c>
      <c r="X960" s="24"/>
      <c r="Y960" s="9"/>
      <c r="Z960" s="9"/>
      <c r="AA960" s="9"/>
    </row>
    <row r="961" spans="1:32" ht="16.5" thickTop="1" thickBot="1" x14ac:dyDescent="0.3">
      <c r="A961" s="9"/>
      <c r="B961" s="9"/>
      <c r="C961" s="9"/>
      <c r="D961" s="9"/>
      <c r="E961" s="11"/>
      <c r="F961" s="11"/>
      <c r="G961" s="14"/>
      <c r="H961" s="11"/>
      <c r="I961" s="15">
        <v>5</v>
      </c>
      <c r="J961" s="11">
        <v>75</v>
      </c>
      <c r="K961" s="12">
        <f>CEILING(H958*J961/100*0.9,2.5)</f>
        <v>105</v>
      </c>
      <c r="M961" s="9"/>
      <c r="N961" s="14"/>
      <c r="O961" s="11" t="s">
        <v>35</v>
      </c>
      <c r="P961" s="15">
        <v>1</v>
      </c>
      <c r="Q961" s="11">
        <v>95</v>
      </c>
      <c r="R961" s="12">
        <f>CEILING(O958*0.9*Q961/100,5)</f>
        <v>155</v>
      </c>
      <c r="T961" s="9"/>
      <c r="U961" s="8">
        <f>U960</f>
        <v>70</v>
      </c>
      <c r="V961" s="4"/>
      <c r="W961" s="8">
        <f>W960</f>
        <v>42.5</v>
      </c>
      <c r="X961" s="24"/>
      <c r="Y961" s="9"/>
      <c r="Z961" s="9"/>
      <c r="AA961" s="9"/>
    </row>
    <row r="962" spans="1:32" ht="16.5" thickTop="1" thickBot="1" x14ac:dyDescent="0.3">
      <c r="A962" s="9"/>
      <c r="B962" s="9"/>
      <c r="C962" s="9"/>
      <c r="D962" s="9"/>
      <c r="E962" s="11"/>
      <c r="F962" s="11"/>
      <c r="G962" s="14"/>
      <c r="H962" s="11"/>
      <c r="I962" s="15">
        <v>5</v>
      </c>
      <c r="J962" s="11">
        <v>75</v>
      </c>
      <c r="K962" s="12">
        <f>CEILING(H958*J962/100*0.9,2.5)</f>
        <v>105</v>
      </c>
      <c r="M962" s="9"/>
      <c r="N962" s="14"/>
      <c r="O962" s="11"/>
      <c r="P962" s="11"/>
      <c r="Q962" s="11"/>
      <c r="R962" s="11"/>
      <c r="S962" s="9"/>
      <c r="T962" s="9"/>
      <c r="U962" s="8">
        <f>U961</f>
        <v>70</v>
      </c>
      <c r="V962" s="4"/>
      <c r="W962" s="8">
        <f>W961</f>
        <v>42.5</v>
      </c>
      <c r="X962" s="25"/>
      <c r="Y962" s="9"/>
      <c r="Z962" s="9"/>
      <c r="AA962" s="9"/>
    </row>
    <row r="963" spans="1:32" ht="16.5" thickTop="1" thickBot="1" x14ac:dyDescent="0.3">
      <c r="A963" s="9"/>
      <c r="B963" s="9"/>
      <c r="C963" s="9"/>
      <c r="D963" s="9"/>
      <c r="E963" s="11"/>
      <c r="F963" s="11"/>
      <c r="G963" s="14"/>
      <c r="H963" s="11"/>
      <c r="I963" s="15">
        <v>5</v>
      </c>
      <c r="J963" s="11">
        <v>85</v>
      </c>
      <c r="K963" s="12">
        <f>CEILING(H958*J963/100*0.9,2.5)</f>
        <v>120</v>
      </c>
      <c r="M963" s="9"/>
      <c r="N963" s="14"/>
      <c r="O963" s="11"/>
      <c r="P963" s="11"/>
      <c r="Q963" s="11"/>
      <c r="R963" s="11"/>
      <c r="S963" s="9"/>
      <c r="T963" s="9"/>
      <c r="U963" s="9"/>
      <c r="V963" s="9"/>
      <c r="W963" s="9"/>
      <c r="X963" s="9"/>
      <c r="Y963" s="9"/>
      <c r="Z963" s="9"/>
      <c r="AA963" s="9"/>
      <c r="AC963">
        <f>K963*L963*0.0333+K963</f>
        <v>120</v>
      </c>
      <c r="AE963">
        <f>R961*S961*0.0333+R961</f>
        <v>155</v>
      </c>
    </row>
    <row r="964" spans="1:32" ht="16.5" thickTop="1" thickBot="1" x14ac:dyDescent="0.3">
      <c r="A964" s="9"/>
      <c r="B964" s="9"/>
      <c r="C964">
        <f>IF(H964&gt;3.4,0,H964)+IF(O964&gt;3.4,0,O964)</f>
        <v>4</v>
      </c>
      <c r="D964" t="s">
        <v>16</v>
      </c>
      <c r="E964" t="s">
        <v>3</v>
      </c>
      <c r="F964" s="9"/>
      <c r="G964" s="14" t="s">
        <v>4</v>
      </c>
      <c r="H964" s="11">
        <v>1</v>
      </c>
      <c r="I964" s="11"/>
      <c r="J964" s="11"/>
      <c r="K964" s="11"/>
      <c r="L964" s="9"/>
      <c r="M964" s="9"/>
      <c r="N964" s="14" t="s">
        <v>13</v>
      </c>
      <c r="O964" s="11">
        <v>3</v>
      </c>
      <c r="P964" s="11"/>
      <c r="Q964" s="11"/>
      <c r="R964" s="11"/>
      <c r="S964" s="9"/>
      <c r="T964" s="9"/>
      <c r="U964" s="9"/>
      <c r="V964" s="28" t="s">
        <v>28</v>
      </c>
      <c r="W964" s="9"/>
      <c r="X964" s="27" t="s">
        <v>25</v>
      </c>
      <c r="Y964" s="9"/>
      <c r="Z964" s="27" t="s">
        <v>26</v>
      </c>
      <c r="AA964" s="9"/>
    </row>
    <row r="965" spans="1:32" ht="31.5" thickTop="1" thickBot="1" x14ac:dyDescent="0.3">
      <c r="A965" s="9"/>
      <c r="B965" s="9"/>
      <c r="C965" s="9"/>
      <c r="D965" s="9"/>
      <c r="E965" s="11"/>
      <c r="F965" s="11"/>
      <c r="G965" s="14" t="s">
        <v>33</v>
      </c>
      <c r="H965" s="20">
        <f>H923+IF(L926&lt;3.5,2.5,5)</f>
        <v>92.5</v>
      </c>
      <c r="I965" s="11" t="s">
        <v>31</v>
      </c>
      <c r="J965" s="11" t="s">
        <v>30</v>
      </c>
      <c r="K965" s="11" t="s">
        <v>34</v>
      </c>
      <c r="L965" s="10" t="s">
        <v>32</v>
      </c>
      <c r="M965" s="10"/>
      <c r="N965" s="14"/>
      <c r="O965" s="20">
        <f>O944</f>
        <v>220</v>
      </c>
      <c r="P965" s="11" t="s">
        <v>31</v>
      </c>
      <c r="Q965" s="11" t="s">
        <v>30</v>
      </c>
      <c r="R965" s="11" t="s">
        <v>34</v>
      </c>
      <c r="S965" s="10" t="s">
        <v>32</v>
      </c>
      <c r="T965" s="10"/>
      <c r="U965" s="26" t="s">
        <v>34</v>
      </c>
      <c r="V965" s="26" t="s">
        <v>48</v>
      </c>
      <c r="W965" s="26" t="s">
        <v>34</v>
      </c>
      <c r="X965" s="26" t="s">
        <v>48</v>
      </c>
      <c r="Y965" s="26" t="s">
        <v>34</v>
      </c>
      <c r="Z965" s="26" t="s">
        <v>48</v>
      </c>
      <c r="AA965" s="9"/>
    </row>
    <row r="966" spans="1:32" ht="16.5" thickTop="1" thickBot="1" x14ac:dyDescent="0.3">
      <c r="A966" s="9"/>
      <c r="B966" s="9"/>
      <c r="C966" s="9"/>
      <c r="D966" s="9"/>
      <c r="E966" s="11"/>
      <c r="F966" s="11"/>
      <c r="G966" s="14"/>
      <c r="H966" s="11"/>
      <c r="I966" s="15">
        <v>5</v>
      </c>
      <c r="J966" s="11">
        <v>65</v>
      </c>
      <c r="K966" s="12">
        <f>CEILING(H965*J966/100*0.9,2.5)</f>
        <v>55</v>
      </c>
      <c r="M966" s="9"/>
      <c r="N966" s="14"/>
      <c r="O966" s="11"/>
      <c r="P966" s="15">
        <v>5</v>
      </c>
      <c r="Q966" s="11">
        <v>75</v>
      </c>
      <c r="R966" s="12">
        <f>CEILING(O965*0.9*Q966/100,5)</f>
        <v>150</v>
      </c>
      <c r="T966" s="9"/>
      <c r="U966" s="8">
        <f>IF(V948&gt;11.5,U948+2.5,U948)</f>
        <v>17.5</v>
      </c>
      <c r="V966" s="4"/>
      <c r="W966" s="8">
        <f>IF(X948&gt;11.5,W948+2.5,W948)</f>
        <v>35</v>
      </c>
      <c r="X966" s="24"/>
      <c r="Y966" s="8">
        <f>IF(Z948&gt;11.5,Y948+2,Y948)</f>
        <v>8</v>
      </c>
      <c r="Z966" s="24"/>
      <c r="AA966" s="9"/>
    </row>
    <row r="967" spans="1:32" ht="16.5" thickTop="1" thickBot="1" x14ac:dyDescent="0.3">
      <c r="A967" s="9"/>
      <c r="B967" s="9"/>
      <c r="C967" s="9"/>
      <c r="D967" s="9"/>
      <c r="E967" s="11"/>
      <c r="F967" s="11"/>
      <c r="G967" s="14"/>
      <c r="H967" s="11"/>
      <c r="I967" s="15">
        <v>5</v>
      </c>
      <c r="J967" s="11">
        <v>65</v>
      </c>
      <c r="K967" s="12">
        <f>CEILING(H965*J967/100*0.9,2.5)</f>
        <v>55</v>
      </c>
      <c r="M967" s="9"/>
      <c r="N967" s="14"/>
      <c r="O967" s="11"/>
      <c r="P967" s="15">
        <v>3</v>
      </c>
      <c r="Q967" s="11">
        <v>85</v>
      </c>
      <c r="R967" s="12">
        <f>CEILING(O965*0.9*Q967/100,5)</f>
        <v>170</v>
      </c>
      <c r="T967" s="9"/>
      <c r="U967" s="8">
        <f>U966</f>
        <v>17.5</v>
      </c>
      <c r="V967" s="3"/>
      <c r="W967" s="8">
        <f>W966</f>
        <v>35</v>
      </c>
      <c r="X967" s="24"/>
      <c r="Y967" s="8">
        <f>Y966</f>
        <v>8</v>
      </c>
      <c r="Z967" s="24"/>
      <c r="AA967" s="9"/>
    </row>
    <row r="968" spans="1:32" ht="16.5" thickTop="1" thickBot="1" x14ac:dyDescent="0.3">
      <c r="A968" s="9"/>
      <c r="B968" s="9"/>
      <c r="C968" s="9"/>
      <c r="D968" s="9"/>
      <c r="E968" s="11"/>
      <c r="F968" s="11"/>
      <c r="G968" s="14"/>
      <c r="H968" s="11"/>
      <c r="I968" s="15">
        <v>5</v>
      </c>
      <c r="J968" s="11">
        <v>75</v>
      </c>
      <c r="K968" s="12">
        <f>CEILING(H965*J968/100*0.9,2.5)</f>
        <v>62.5</v>
      </c>
      <c r="M968" s="9"/>
      <c r="N968" s="14"/>
      <c r="O968" s="11" t="s">
        <v>35</v>
      </c>
      <c r="P968" s="15">
        <v>1</v>
      </c>
      <c r="Q968" s="11">
        <v>95</v>
      </c>
      <c r="R968" s="12">
        <f>CEILING(O965*0.9*Q968/100,5)</f>
        <v>190</v>
      </c>
      <c r="T968" s="9"/>
      <c r="U968" s="8">
        <f>U967</f>
        <v>17.5</v>
      </c>
      <c r="W968" s="8">
        <f>W967</f>
        <v>35</v>
      </c>
      <c r="X968" s="24"/>
      <c r="Y968" s="8">
        <f>Y967</f>
        <v>8</v>
      </c>
      <c r="Z968" s="24"/>
      <c r="AA968" s="9"/>
    </row>
    <row r="969" spans="1:32" ht="16.5" thickTop="1" thickBot="1" x14ac:dyDescent="0.3">
      <c r="A969" s="9"/>
      <c r="B969" s="9"/>
      <c r="C969" s="9"/>
      <c r="D969" s="9"/>
      <c r="E969" s="11"/>
      <c r="F969" s="11"/>
      <c r="G969" s="14"/>
      <c r="H969" s="11"/>
      <c r="I969" s="15">
        <v>5</v>
      </c>
      <c r="J969" s="11">
        <v>75</v>
      </c>
      <c r="K969" s="12">
        <f>CEILING(H965*J969/100*0.9,2.5)</f>
        <v>62.5</v>
      </c>
      <c r="M969" s="9"/>
      <c r="N969" s="14"/>
      <c r="O969" s="11"/>
      <c r="P969" s="11"/>
      <c r="Q969" s="11"/>
      <c r="R969" s="11"/>
      <c r="S969" s="9"/>
      <c r="T969" s="9"/>
      <c r="U969" s="8">
        <f>U968</f>
        <v>17.5</v>
      </c>
      <c r="W969" s="8">
        <f>W968</f>
        <v>35</v>
      </c>
      <c r="X969" s="25"/>
      <c r="Y969" s="8">
        <f>Y968</f>
        <v>8</v>
      </c>
      <c r="Z969" s="25"/>
      <c r="AA969" s="9"/>
    </row>
    <row r="970" spans="1:32" ht="16.5" thickTop="1" thickBot="1" x14ac:dyDescent="0.3">
      <c r="A970" s="9"/>
      <c r="B970" s="9"/>
      <c r="C970" s="9"/>
      <c r="D970" s="9"/>
      <c r="E970" s="11"/>
      <c r="F970" s="11"/>
      <c r="G970" s="14"/>
      <c r="H970" s="11"/>
      <c r="I970" s="15">
        <v>5</v>
      </c>
      <c r="J970" s="11">
        <v>85</v>
      </c>
      <c r="K970" s="12">
        <f>CEILING(H965*J970/100*0.9,2.5)</f>
        <v>72.5</v>
      </c>
      <c r="M970" s="9"/>
      <c r="N970" s="14"/>
      <c r="O970" s="11"/>
      <c r="P970" s="11"/>
      <c r="Q970" s="11"/>
      <c r="R970" s="11"/>
      <c r="S970" s="9"/>
      <c r="T970" s="9"/>
      <c r="U970" s="9"/>
      <c r="V970" s="9"/>
      <c r="W970" s="9"/>
      <c r="X970" s="9"/>
      <c r="Y970" s="9"/>
      <c r="Z970" s="9"/>
      <c r="AA970" s="9"/>
      <c r="AD970">
        <f>K970*L970*0.0333+K970</f>
        <v>72.5</v>
      </c>
      <c r="AF970">
        <f>R968*S968*0.0333+R968</f>
        <v>190</v>
      </c>
    </row>
    <row r="971" spans="1:32" ht="16.5" thickTop="1" thickBot="1" x14ac:dyDescent="0.3">
      <c r="A971" s="9"/>
      <c r="B971" s="9"/>
      <c r="C971">
        <f>IF(H971&gt;3.4,0,H971)+IF(O971&gt;3.4,0,O971)</f>
        <v>2</v>
      </c>
      <c r="D971" t="s">
        <v>17</v>
      </c>
      <c r="E971" t="s">
        <v>2</v>
      </c>
      <c r="F971" s="9"/>
      <c r="G971" s="14" t="s">
        <v>14</v>
      </c>
      <c r="H971" s="11">
        <v>2</v>
      </c>
      <c r="I971" s="11"/>
      <c r="J971" s="11"/>
      <c r="K971" s="11"/>
      <c r="L971" s="9"/>
      <c r="M971" s="9"/>
      <c r="N971" s="14" t="s">
        <v>12</v>
      </c>
      <c r="O971" s="11">
        <v>4</v>
      </c>
      <c r="P971" s="11"/>
      <c r="Q971" s="11"/>
      <c r="R971" s="11"/>
      <c r="S971" s="9"/>
      <c r="T971" s="9"/>
      <c r="U971" s="9"/>
      <c r="V971" s="27" t="s">
        <v>47</v>
      </c>
      <c r="W971" s="9"/>
      <c r="X971" s="17" t="s">
        <v>27</v>
      </c>
      <c r="Y971" s="9"/>
      <c r="Z971" s="9"/>
      <c r="AA971" s="9"/>
    </row>
    <row r="972" spans="1:32" ht="31.5" thickTop="1" thickBot="1" x14ac:dyDescent="0.3">
      <c r="A972" s="9"/>
      <c r="B972" s="9"/>
      <c r="C972" s="9"/>
      <c r="D972" s="9"/>
      <c r="E972" s="11"/>
      <c r="F972" s="11"/>
      <c r="G972" s="14" t="s">
        <v>33</v>
      </c>
      <c r="H972" s="19">
        <f>H958</f>
        <v>155</v>
      </c>
      <c r="I972" s="11" t="s">
        <v>31</v>
      </c>
      <c r="J972" s="11" t="s">
        <v>30</v>
      </c>
      <c r="K972" s="11" t="s">
        <v>34</v>
      </c>
      <c r="L972" s="10" t="s">
        <v>32</v>
      </c>
      <c r="M972" s="10"/>
      <c r="N972" s="14" t="s">
        <v>33</v>
      </c>
      <c r="O972" s="20">
        <f>O958</f>
        <v>180</v>
      </c>
      <c r="P972" s="11" t="s">
        <v>31</v>
      </c>
      <c r="Q972" s="11" t="s">
        <v>30</v>
      </c>
      <c r="R972" s="11" t="s">
        <v>34</v>
      </c>
      <c r="S972" s="10" t="s">
        <v>32</v>
      </c>
      <c r="T972" s="10"/>
      <c r="U972" s="26" t="s">
        <v>34</v>
      </c>
      <c r="V972" s="26" t="s">
        <v>48</v>
      </c>
      <c r="W972" s="26" t="s">
        <v>34</v>
      </c>
      <c r="X972" s="26" t="s">
        <v>48</v>
      </c>
      <c r="Y972" s="9"/>
      <c r="Z972" s="9"/>
      <c r="AA972" s="9"/>
    </row>
    <row r="973" spans="1:32" ht="16.5" thickTop="1" thickBot="1" x14ac:dyDescent="0.3">
      <c r="A973" s="9"/>
      <c r="B973" s="9"/>
      <c r="C973" s="9"/>
      <c r="D973" s="9"/>
      <c r="E973" s="11"/>
      <c r="F973" s="11"/>
      <c r="G973" s="14"/>
      <c r="H973" s="11"/>
      <c r="I973" s="15">
        <v>3</v>
      </c>
      <c r="J973" s="11">
        <v>70</v>
      </c>
      <c r="K973" s="12">
        <f>CEILING(H972*J973/100*0.9,2.5)</f>
        <v>100</v>
      </c>
      <c r="M973" s="9"/>
      <c r="N973" s="14"/>
      <c r="O973" s="11"/>
      <c r="P973" s="15">
        <v>5</v>
      </c>
      <c r="Q973" s="11">
        <v>40</v>
      </c>
      <c r="R973" s="12">
        <f>CEILING(O972*Q973/100*0.9,5)</f>
        <v>65</v>
      </c>
      <c r="T973" s="9"/>
      <c r="U973" s="8">
        <f>IF(V955&gt;11.5,U955+2.5,U955)</f>
        <v>60</v>
      </c>
      <c r="W973" s="8">
        <f>IF(X955&gt;11.5,W955+2.5,W955)</f>
        <v>42.5</v>
      </c>
      <c r="X973" s="24"/>
      <c r="Y973" s="9"/>
      <c r="Z973" s="9"/>
      <c r="AA973" s="9"/>
    </row>
    <row r="974" spans="1:32" ht="16.5" thickTop="1" thickBot="1" x14ac:dyDescent="0.3">
      <c r="A974" s="9"/>
      <c r="B974" s="9"/>
      <c r="C974" s="9"/>
      <c r="D974" s="9"/>
      <c r="E974" s="11"/>
      <c r="F974" s="11"/>
      <c r="G974" s="14"/>
      <c r="H974" s="11"/>
      <c r="I974" s="15">
        <v>3</v>
      </c>
      <c r="J974" s="11">
        <v>70</v>
      </c>
      <c r="K974" s="12">
        <f>CEILING(H972*J974/100*0.9,2.5)</f>
        <v>100</v>
      </c>
      <c r="M974" s="9"/>
      <c r="N974" s="14"/>
      <c r="O974" s="11"/>
      <c r="P974" s="15">
        <v>5</v>
      </c>
      <c r="Q974" s="11">
        <v>40</v>
      </c>
      <c r="R974" s="12">
        <f>CEILING(O972*Q974/100*0.9,5)</f>
        <v>65</v>
      </c>
      <c r="T974" s="9"/>
      <c r="U974" s="8">
        <f>U973</f>
        <v>60</v>
      </c>
      <c r="W974" s="8">
        <f>W973</f>
        <v>42.5</v>
      </c>
      <c r="X974" s="24"/>
      <c r="Y974" s="9"/>
      <c r="Z974" s="9"/>
      <c r="AA974" s="9"/>
    </row>
    <row r="975" spans="1:32" ht="16.5" thickTop="1" thickBot="1" x14ac:dyDescent="0.3">
      <c r="A975" s="9"/>
      <c r="B975" s="9"/>
      <c r="C975" s="9"/>
      <c r="D975" s="9"/>
      <c r="E975" s="11"/>
      <c r="F975" s="11"/>
      <c r="G975" s="14"/>
      <c r="H975" s="11"/>
      <c r="I975" s="15">
        <v>3</v>
      </c>
      <c r="J975" s="11">
        <v>80</v>
      </c>
      <c r="K975" s="12">
        <f>CEILING(H972*J975/100*0.9,2.5)</f>
        <v>112.5</v>
      </c>
      <c r="M975" s="9"/>
      <c r="N975" s="14"/>
      <c r="O975" s="11"/>
      <c r="P975" s="15">
        <v>5</v>
      </c>
      <c r="Q975" s="11">
        <v>50</v>
      </c>
      <c r="R975" s="12">
        <f>CEILING(O972*Q975/100*0.9,5)</f>
        <v>85</v>
      </c>
      <c r="T975" s="9"/>
      <c r="U975" s="8">
        <f>U974</f>
        <v>60</v>
      </c>
      <c r="W975" s="8">
        <f>W974</f>
        <v>42.5</v>
      </c>
      <c r="X975" s="24"/>
      <c r="Y975" s="9"/>
      <c r="Z975" s="9"/>
      <c r="AA975" s="9"/>
    </row>
    <row r="976" spans="1:32" ht="16.5" thickTop="1" thickBot="1" x14ac:dyDescent="0.3">
      <c r="A976" s="9"/>
      <c r="B976" s="9"/>
      <c r="C976" s="9"/>
      <c r="D976" s="9"/>
      <c r="E976" s="11"/>
      <c r="F976" s="11"/>
      <c r="G976" s="14"/>
      <c r="H976" s="11"/>
      <c r="I976" s="15">
        <v>3</v>
      </c>
      <c r="J976" s="11">
        <v>80</v>
      </c>
      <c r="K976" s="12">
        <f>CEILING(H972*J976/100*0.9,2.5)</f>
        <v>112.5</v>
      </c>
      <c r="M976" s="9"/>
      <c r="N976" s="14"/>
      <c r="O976" s="11"/>
      <c r="P976" s="15">
        <v>5</v>
      </c>
      <c r="Q976" s="11">
        <v>50</v>
      </c>
      <c r="R976" s="12">
        <f>CEILING(O972*Q976/100*0.9,5)</f>
        <v>85</v>
      </c>
      <c r="T976" s="9"/>
      <c r="U976" s="8">
        <f>U975</f>
        <v>60</v>
      </c>
      <c r="W976" s="8">
        <f>W975</f>
        <v>42.5</v>
      </c>
      <c r="X976" s="25"/>
      <c r="Y976" s="9"/>
      <c r="Z976" s="9"/>
      <c r="AA976" s="9"/>
    </row>
    <row r="977" spans="1:32" ht="16.5" thickTop="1" thickBot="1" x14ac:dyDescent="0.3">
      <c r="A977" s="9"/>
      <c r="B977" s="9"/>
      <c r="C977" s="9"/>
      <c r="D977" s="9"/>
      <c r="E977" s="11"/>
      <c r="F977" s="11"/>
      <c r="G977" s="14"/>
      <c r="H977" s="11"/>
      <c r="I977" s="15">
        <v>3</v>
      </c>
      <c r="J977" s="11">
        <v>90</v>
      </c>
      <c r="K977" s="12">
        <f>CEILING(H972*J977/100*0.9,2.5)</f>
        <v>127.5</v>
      </c>
      <c r="M977" s="9"/>
      <c r="N977" s="14"/>
      <c r="O977" s="11"/>
      <c r="P977" s="15">
        <v>5</v>
      </c>
      <c r="Q977" s="11">
        <v>60</v>
      </c>
      <c r="R977" s="12">
        <f>CEILING(O972*Q977/100*0.9,5)</f>
        <v>100</v>
      </c>
      <c r="T977" s="9"/>
      <c r="U977" s="9"/>
      <c r="V977" s="9"/>
      <c r="W977" s="9"/>
      <c r="X977" s="9"/>
      <c r="Y977" s="9"/>
      <c r="Z977" s="9"/>
      <c r="AA977" s="9"/>
      <c r="AC977">
        <f>K977*L977*0.0333+K977</f>
        <v>127.5</v>
      </c>
      <c r="AE977">
        <f>R977*S977*0.0333+R977</f>
        <v>100</v>
      </c>
    </row>
    <row r="978" spans="1:32" ht="16.5" thickTop="1" thickBot="1" x14ac:dyDescent="0.3">
      <c r="A978" s="9"/>
      <c r="B978" s="1" t="s">
        <v>77</v>
      </c>
      <c r="C978">
        <f>IF(H978&gt;3.4,0,H978)+IF(O978&gt;3.4,0,O978)</f>
        <v>4</v>
      </c>
      <c r="D978" t="s">
        <v>15</v>
      </c>
      <c r="E978" t="s">
        <v>2</v>
      </c>
      <c r="F978" s="9"/>
      <c r="G978" s="14" t="s">
        <v>14</v>
      </c>
      <c r="H978" s="11">
        <v>3</v>
      </c>
      <c r="I978" s="11"/>
      <c r="J978" s="11"/>
      <c r="K978" s="11"/>
      <c r="L978" s="9"/>
      <c r="M978" s="9"/>
      <c r="N978" s="14" t="s">
        <v>12</v>
      </c>
      <c r="O978" s="11">
        <v>1</v>
      </c>
      <c r="P978" s="11"/>
      <c r="Q978" s="11"/>
      <c r="R978" s="11"/>
      <c r="S978" s="9"/>
      <c r="T978" s="9"/>
      <c r="U978" s="30"/>
      <c r="V978" s="29" t="s">
        <v>49</v>
      </c>
      <c r="W978" s="9"/>
      <c r="X978" s="31" t="s">
        <v>27</v>
      </c>
      <c r="Y978" s="9"/>
      <c r="Z978" s="9"/>
      <c r="AA978" s="9"/>
    </row>
    <row r="979" spans="1:32" ht="31.5" thickTop="1" thickBot="1" x14ac:dyDescent="0.3">
      <c r="A979" s="9"/>
      <c r="B979" s="9"/>
      <c r="C979" s="9"/>
      <c r="D979" s="9"/>
      <c r="E979" s="11"/>
      <c r="F979" s="11"/>
      <c r="G979" s="14"/>
      <c r="H979" s="20">
        <f>H972</f>
        <v>155</v>
      </c>
      <c r="I979" s="11" t="s">
        <v>31</v>
      </c>
      <c r="J979" s="11" t="s">
        <v>30</v>
      </c>
      <c r="K979" s="11" t="s">
        <v>34</v>
      </c>
      <c r="L979" s="10" t="s">
        <v>32</v>
      </c>
      <c r="M979" s="10"/>
      <c r="N979" s="14" t="s">
        <v>33</v>
      </c>
      <c r="O979" s="20">
        <f>O958+IF(S961&lt;3.5,2.5,5)</f>
        <v>182.5</v>
      </c>
      <c r="P979" s="11" t="s">
        <v>31</v>
      </c>
      <c r="Q979" s="11" t="s">
        <v>30</v>
      </c>
      <c r="R979" s="11" t="s">
        <v>34</v>
      </c>
      <c r="S979" s="10" t="s">
        <v>32</v>
      </c>
      <c r="T979" s="10"/>
      <c r="U979" s="26" t="s">
        <v>34</v>
      </c>
      <c r="V979" s="26" t="s">
        <v>48</v>
      </c>
      <c r="W979" s="26" t="s">
        <v>34</v>
      </c>
      <c r="X979" s="26" t="s">
        <v>48</v>
      </c>
      <c r="Y979" s="9"/>
      <c r="Z979" s="9"/>
      <c r="AA979" s="9"/>
    </row>
    <row r="980" spans="1:32" ht="16.5" thickTop="1" thickBot="1" x14ac:dyDescent="0.3">
      <c r="A980" s="9"/>
      <c r="B980" s="9"/>
      <c r="C980" s="9"/>
      <c r="D980" s="9"/>
      <c r="E980" s="11"/>
      <c r="F980" s="11"/>
      <c r="G980" s="14"/>
      <c r="H980" s="11"/>
      <c r="I980" s="15">
        <v>5</v>
      </c>
      <c r="J980" s="11">
        <v>75</v>
      </c>
      <c r="K980" s="12">
        <f>CEILING(H979*0.9*J980/100,2.5)</f>
        <v>105</v>
      </c>
      <c r="M980" s="9"/>
      <c r="N980" s="14"/>
      <c r="O980" s="11"/>
      <c r="P980" s="15">
        <v>5</v>
      </c>
      <c r="Q980" s="11">
        <v>65</v>
      </c>
      <c r="R980" s="12">
        <f>CEILING(O979*Q980/100*0.9,5)</f>
        <v>110</v>
      </c>
      <c r="T980" s="9"/>
      <c r="U980" s="8">
        <f>IF(V962&gt;11.5,U962+2.5,U962)</f>
        <v>70</v>
      </c>
      <c r="V980" s="4"/>
      <c r="W980" s="8">
        <f>IF(X976&gt;11.5,W976+2.5,W976)</f>
        <v>42.5</v>
      </c>
      <c r="X980" s="24"/>
      <c r="Y980" s="9"/>
      <c r="Z980" s="9"/>
      <c r="AA980" s="9"/>
    </row>
    <row r="981" spans="1:32" ht="16.5" thickTop="1" thickBot="1" x14ac:dyDescent="0.3">
      <c r="A981" s="9"/>
      <c r="B981" s="9"/>
      <c r="C981" s="9"/>
      <c r="D981" s="9"/>
      <c r="E981" s="11"/>
      <c r="F981" s="11"/>
      <c r="G981" s="14"/>
      <c r="H981" s="11"/>
      <c r="I981" s="15">
        <v>3</v>
      </c>
      <c r="J981" s="11">
        <v>85</v>
      </c>
      <c r="K981" s="12">
        <f>CEILING(H979*0.9*J981/100,2.5)</f>
        <v>120</v>
      </c>
      <c r="M981" s="9"/>
      <c r="N981" s="14"/>
      <c r="O981" s="11"/>
      <c r="P981" s="15">
        <v>5</v>
      </c>
      <c r="Q981" s="11">
        <v>65</v>
      </c>
      <c r="R981" s="12">
        <f>CEILING(O979*Q981/100*0.9,5)</f>
        <v>110</v>
      </c>
      <c r="T981" s="9"/>
      <c r="U981" s="8">
        <f>U980</f>
        <v>70</v>
      </c>
      <c r="V981" s="4"/>
      <c r="W981" s="8">
        <f>W980</f>
        <v>42.5</v>
      </c>
      <c r="X981" s="24"/>
      <c r="Y981" s="9"/>
      <c r="Z981" s="9"/>
      <c r="AA981" s="9"/>
    </row>
    <row r="982" spans="1:32" ht="16.5" thickTop="1" thickBot="1" x14ac:dyDescent="0.3">
      <c r="A982" s="9"/>
      <c r="B982" s="9"/>
      <c r="C982" s="9"/>
      <c r="D982" s="9"/>
      <c r="E982" s="11"/>
      <c r="F982" s="11"/>
      <c r="G982" s="14"/>
      <c r="H982" s="11" t="s">
        <v>35</v>
      </c>
      <c r="I982" s="15">
        <v>1</v>
      </c>
      <c r="J982" s="11">
        <v>95</v>
      </c>
      <c r="K982" s="12">
        <f>CEILING(H979*0.9*J982/100,2.5)</f>
        <v>135</v>
      </c>
      <c r="M982" s="9"/>
      <c r="N982" s="14"/>
      <c r="O982" s="11"/>
      <c r="P982" s="15">
        <v>5</v>
      </c>
      <c r="Q982" s="11">
        <v>75</v>
      </c>
      <c r="R982" s="12">
        <f>CEILING(O979*Q982/100*0.9,5)</f>
        <v>125</v>
      </c>
      <c r="T982" s="9"/>
      <c r="U982" s="8">
        <f>U981</f>
        <v>70</v>
      </c>
      <c r="V982" s="4"/>
      <c r="W982" s="8">
        <f>W981</f>
        <v>42.5</v>
      </c>
      <c r="X982" s="24"/>
      <c r="Y982" s="9"/>
      <c r="Z982" s="9"/>
      <c r="AA982" s="9"/>
      <c r="AC982">
        <f>K980*L980*0.0333+K980</f>
        <v>105</v>
      </c>
      <c r="AE982">
        <f>R982*S982*0.0333+R982</f>
        <v>125</v>
      </c>
    </row>
    <row r="983" spans="1:32" ht="16.5" thickTop="1" thickBot="1" x14ac:dyDescent="0.3">
      <c r="A983" s="9"/>
      <c r="B983" s="9"/>
      <c r="C983" s="9"/>
      <c r="D983" s="9"/>
      <c r="E983" s="11"/>
      <c r="F983" s="11"/>
      <c r="G983" s="14"/>
      <c r="H983" s="11"/>
      <c r="I983" s="11"/>
      <c r="J983" s="11"/>
      <c r="K983" s="11"/>
      <c r="L983" s="9"/>
      <c r="M983" s="9"/>
      <c r="N983" s="14"/>
      <c r="O983" s="11"/>
      <c r="P983" s="15">
        <v>5</v>
      </c>
      <c r="Q983" s="11">
        <v>75</v>
      </c>
      <c r="R983" s="12">
        <f>CEILING(O979*Q983/100*0.9,5)</f>
        <v>125</v>
      </c>
      <c r="T983" s="9"/>
      <c r="U983" s="8">
        <f>U982</f>
        <v>70</v>
      </c>
      <c r="V983" s="4"/>
      <c r="W983" s="8">
        <f>W982</f>
        <v>42.5</v>
      </c>
      <c r="X983" s="25"/>
      <c r="Y983" s="9"/>
      <c r="Z983" s="9"/>
      <c r="AA983" s="9"/>
    </row>
    <row r="984" spans="1:32" ht="16.5" thickTop="1" thickBot="1" x14ac:dyDescent="0.3">
      <c r="A984" s="9"/>
      <c r="B984" s="9"/>
      <c r="C984" s="9"/>
      <c r="D984" s="9"/>
      <c r="E984" s="11"/>
      <c r="F984" s="11"/>
      <c r="G984" s="14"/>
      <c r="H984" s="11"/>
      <c r="I984" s="11"/>
      <c r="J984" s="11"/>
      <c r="K984" s="11"/>
      <c r="L984" s="9"/>
      <c r="M984" s="9"/>
      <c r="N984" s="14"/>
      <c r="O984" s="11"/>
      <c r="P984" s="16">
        <v>5</v>
      </c>
      <c r="Q984" s="11">
        <v>85</v>
      </c>
      <c r="R984" s="12">
        <f>CEILING(O979*Q984/100*0.9,5)</f>
        <v>140</v>
      </c>
      <c r="T984" s="9"/>
      <c r="U984" s="9"/>
      <c r="V984" s="9"/>
      <c r="W984" s="9"/>
      <c r="X984" s="9"/>
      <c r="Y984" s="9"/>
      <c r="Z984" s="9"/>
      <c r="AA984" s="9"/>
    </row>
    <row r="985" spans="1:32" ht="16.5" thickTop="1" thickBot="1" x14ac:dyDescent="0.3">
      <c r="A985" s="9"/>
      <c r="B985" s="9"/>
      <c r="C985">
        <f>IF(H985&gt;3.4,0,H985)+IF(O985&gt;3.4,0,O985)</f>
        <v>2</v>
      </c>
      <c r="D985" t="s">
        <v>16</v>
      </c>
      <c r="E985" t="s">
        <v>3</v>
      </c>
      <c r="F985" s="9"/>
      <c r="G985" s="14" t="s">
        <v>4</v>
      </c>
      <c r="H985" s="11">
        <v>2</v>
      </c>
      <c r="I985" s="11"/>
      <c r="J985" s="11"/>
      <c r="K985" s="11"/>
      <c r="L985" s="9"/>
      <c r="M985" s="9"/>
      <c r="N985" s="14" t="s">
        <v>13</v>
      </c>
      <c r="O985" s="11">
        <v>4</v>
      </c>
      <c r="P985" s="11"/>
      <c r="Q985" s="11"/>
      <c r="R985" s="11"/>
      <c r="S985" s="9"/>
      <c r="T985" s="9"/>
      <c r="U985" s="9"/>
      <c r="V985" s="28" t="s">
        <v>28</v>
      </c>
      <c r="W985" s="9"/>
      <c r="X985" s="27" t="s">
        <v>25</v>
      </c>
      <c r="Y985" s="9"/>
      <c r="Z985" s="27" t="s">
        <v>26</v>
      </c>
      <c r="AA985" s="9"/>
    </row>
    <row r="986" spans="1:32" ht="31.5" thickTop="1" thickBot="1" x14ac:dyDescent="0.3">
      <c r="A986" s="9"/>
      <c r="B986" s="9"/>
      <c r="C986" s="9"/>
      <c r="D986" s="9"/>
      <c r="E986" s="11"/>
      <c r="F986" s="11"/>
      <c r="G986" s="14" t="s">
        <v>33</v>
      </c>
      <c r="H986" s="20">
        <f>H965</f>
        <v>92.5</v>
      </c>
      <c r="I986" s="11" t="s">
        <v>31</v>
      </c>
      <c r="J986" s="11" t="s">
        <v>30</v>
      </c>
      <c r="K986" s="11" t="s">
        <v>34</v>
      </c>
      <c r="L986" s="10" t="s">
        <v>32</v>
      </c>
      <c r="M986" s="10"/>
      <c r="N986" s="14" t="s">
        <v>33</v>
      </c>
      <c r="O986" s="20">
        <f>O965</f>
        <v>220</v>
      </c>
      <c r="P986" s="11" t="s">
        <v>31</v>
      </c>
      <c r="Q986" s="11" t="s">
        <v>30</v>
      </c>
      <c r="R986" s="11" t="s">
        <v>34</v>
      </c>
      <c r="S986" s="10" t="s">
        <v>32</v>
      </c>
      <c r="T986" s="10"/>
      <c r="U986" s="26" t="s">
        <v>34</v>
      </c>
      <c r="V986" s="26" t="s">
        <v>48</v>
      </c>
      <c r="W986" s="26" t="s">
        <v>34</v>
      </c>
      <c r="X986" s="26" t="s">
        <v>48</v>
      </c>
      <c r="Y986" s="26" t="s">
        <v>34</v>
      </c>
      <c r="Z986" s="26" t="s">
        <v>48</v>
      </c>
      <c r="AA986" s="9"/>
    </row>
    <row r="987" spans="1:32" ht="16.5" thickTop="1" thickBot="1" x14ac:dyDescent="0.3">
      <c r="A987" s="9"/>
      <c r="B987" s="9"/>
      <c r="C987" s="9"/>
      <c r="D987" s="9"/>
      <c r="E987" s="11"/>
      <c r="F987" s="11"/>
      <c r="G987" s="14"/>
      <c r="H987" s="11"/>
      <c r="I987" s="15">
        <v>3</v>
      </c>
      <c r="J987" s="11">
        <v>70</v>
      </c>
      <c r="K987" s="12">
        <f>CEILING(H986*J987/100*0.9,2.5)</f>
        <v>60</v>
      </c>
      <c r="M987" s="9"/>
      <c r="N987" s="14"/>
      <c r="O987" s="11"/>
      <c r="P987" s="15">
        <v>5</v>
      </c>
      <c r="Q987" s="11">
        <v>40</v>
      </c>
      <c r="R987" s="12">
        <f>CEILING(O986*Q987/100*0.9,5)</f>
        <v>80</v>
      </c>
      <c r="T987" s="9"/>
      <c r="U987" s="8">
        <f>IF(V969&gt;11.5,U969+2.5,U969)</f>
        <v>17.5</v>
      </c>
      <c r="V987" s="4"/>
      <c r="W987" s="8">
        <f>IF(X969&gt;11.5,W969+2.5,W969)</f>
        <v>35</v>
      </c>
      <c r="X987" s="24"/>
      <c r="Y987" s="8">
        <f>IF(Z969&gt;11.5,Y969+2,Y969)</f>
        <v>8</v>
      </c>
      <c r="Z987" s="24"/>
      <c r="AA987" s="9"/>
    </row>
    <row r="988" spans="1:32" ht="16.5" thickTop="1" thickBot="1" x14ac:dyDescent="0.3">
      <c r="A988" s="9"/>
      <c r="B988" s="9"/>
      <c r="C988" s="9"/>
      <c r="D988" s="9"/>
      <c r="E988" s="11"/>
      <c r="F988" s="11"/>
      <c r="G988" s="14"/>
      <c r="H988" s="11"/>
      <c r="I988" s="15">
        <v>3</v>
      </c>
      <c r="J988" s="11">
        <v>70</v>
      </c>
      <c r="K988" s="12">
        <f>CEILING(H986*J988/100*0.9,2.5)</f>
        <v>60</v>
      </c>
      <c r="M988" s="9"/>
      <c r="N988" s="14"/>
      <c r="O988" s="11"/>
      <c r="P988" s="15">
        <v>5</v>
      </c>
      <c r="Q988" s="11">
        <v>40</v>
      </c>
      <c r="R988" s="12">
        <f>CEILING(O986*Q988/100*0.9,5)</f>
        <v>80</v>
      </c>
      <c r="T988" s="9"/>
      <c r="U988" s="8">
        <f>U987</f>
        <v>17.5</v>
      </c>
      <c r="V988" s="3"/>
      <c r="W988" s="8">
        <f>W987</f>
        <v>35</v>
      </c>
      <c r="X988" s="24"/>
      <c r="Y988" s="8">
        <f>Y987</f>
        <v>8</v>
      </c>
      <c r="Z988" s="24"/>
      <c r="AA988" s="9"/>
    </row>
    <row r="989" spans="1:32" ht="16.5" thickTop="1" thickBot="1" x14ac:dyDescent="0.3">
      <c r="A989" s="9"/>
      <c r="B989" s="9"/>
      <c r="C989" s="9"/>
      <c r="D989" s="9"/>
      <c r="E989" s="11"/>
      <c r="F989" s="11"/>
      <c r="G989" s="14"/>
      <c r="H989" s="11"/>
      <c r="I989" s="15">
        <v>3</v>
      </c>
      <c r="J989" s="11">
        <v>80</v>
      </c>
      <c r="K989" s="12">
        <f>CEILING(H986*J989/100*0.9,2.5)</f>
        <v>67.5</v>
      </c>
      <c r="M989" s="9"/>
      <c r="N989" s="14"/>
      <c r="O989" s="11"/>
      <c r="P989" s="15">
        <v>5</v>
      </c>
      <c r="Q989" s="11">
        <v>50</v>
      </c>
      <c r="R989" s="12">
        <f>CEILING(O986*Q989/100*0.9,5)</f>
        <v>100</v>
      </c>
      <c r="T989" s="9"/>
      <c r="U989" s="8">
        <f>U988</f>
        <v>17.5</v>
      </c>
      <c r="W989" s="8">
        <f>W988</f>
        <v>35</v>
      </c>
      <c r="X989" s="24"/>
      <c r="Y989" s="8">
        <f>Y988</f>
        <v>8</v>
      </c>
      <c r="Z989" s="24"/>
      <c r="AA989" s="9"/>
    </row>
    <row r="990" spans="1:32" ht="16.5" thickTop="1" thickBot="1" x14ac:dyDescent="0.3">
      <c r="A990" s="9"/>
      <c r="B990" s="9"/>
      <c r="C990" s="9"/>
      <c r="D990" s="9"/>
      <c r="E990" s="11"/>
      <c r="F990" s="11"/>
      <c r="G990" s="14"/>
      <c r="H990" s="11"/>
      <c r="I990" s="15">
        <v>3</v>
      </c>
      <c r="J990" s="11">
        <v>80</v>
      </c>
      <c r="K990" s="12">
        <f>CEILING(H986*J990/100*0.9,2.5)</f>
        <v>67.5</v>
      </c>
      <c r="M990" s="9"/>
      <c r="N990" s="14"/>
      <c r="O990" s="11"/>
      <c r="P990" s="15">
        <v>5</v>
      </c>
      <c r="Q990" s="11">
        <v>50</v>
      </c>
      <c r="R990" s="12">
        <f>CEILING(O986*Q990/100*0.9,5)</f>
        <v>100</v>
      </c>
      <c r="T990" s="9"/>
      <c r="U990" s="8">
        <f>U989</f>
        <v>17.5</v>
      </c>
      <c r="W990" s="8">
        <f>W989</f>
        <v>35</v>
      </c>
      <c r="X990" s="25"/>
      <c r="Y990" s="8">
        <f>Y989</f>
        <v>8</v>
      </c>
      <c r="Z990" s="25"/>
      <c r="AA990" s="9"/>
    </row>
    <row r="991" spans="1:32" ht="16.5" thickTop="1" thickBot="1" x14ac:dyDescent="0.3">
      <c r="A991" s="9"/>
      <c r="B991" s="9"/>
      <c r="C991" s="9"/>
      <c r="D991" s="9"/>
      <c r="E991" s="11"/>
      <c r="F991" s="11"/>
      <c r="G991" s="14"/>
      <c r="H991" s="11"/>
      <c r="I991" s="15">
        <v>3</v>
      </c>
      <c r="J991" s="11">
        <v>90</v>
      </c>
      <c r="K991" s="12">
        <f>CEILING(H986*J991/100*0.9,2.5)</f>
        <v>75</v>
      </c>
      <c r="M991" s="9"/>
      <c r="N991" s="14"/>
      <c r="O991" s="11"/>
      <c r="P991" s="15">
        <v>5</v>
      </c>
      <c r="Q991" s="11">
        <v>60</v>
      </c>
      <c r="R991" s="12">
        <f>CEILING(O986*Q991/100*0.9,5)</f>
        <v>120</v>
      </c>
      <c r="T991" s="9"/>
      <c r="U991" s="9"/>
      <c r="V991" s="9"/>
      <c r="W991" s="9"/>
      <c r="X991" s="9"/>
      <c r="Y991" s="9"/>
      <c r="Z991" s="9"/>
      <c r="AA991" s="9"/>
      <c r="AD991">
        <f>K991*L991*0.0333+K991</f>
        <v>75</v>
      </c>
      <c r="AF991">
        <f>R991*S991*0.0333+R991</f>
        <v>120</v>
      </c>
    </row>
    <row r="992" spans="1:32" ht="16.5" thickTop="1" thickBot="1" x14ac:dyDescent="0.3">
      <c r="A992" s="9"/>
      <c r="B992" s="9"/>
      <c r="C992">
        <f>IF(H992&gt;3.4,0,H992)+IF(O992&gt;3.4,0,O992)</f>
        <v>2</v>
      </c>
      <c r="D992" t="s">
        <v>17</v>
      </c>
      <c r="E992" t="s">
        <v>2</v>
      </c>
      <c r="F992" s="9"/>
      <c r="G992" s="14" t="s">
        <v>14</v>
      </c>
      <c r="H992" s="11">
        <v>4</v>
      </c>
      <c r="I992" s="11"/>
      <c r="J992" s="11"/>
      <c r="K992" s="11"/>
      <c r="L992" s="9"/>
      <c r="M992" s="9"/>
      <c r="N992" s="14" t="s">
        <v>12</v>
      </c>
      <c r="O992" s="11">
        <v>2</v>
      </c>
      <c r="P992" s="11"/>
      <c r="Q992" s="11"/>
      <c r="R992" s="11"/>
      <c r="S992" s="9"/>
      <c r="T992" s="9"/>
      <c r="U992" s="9"/>
      <c r="V992" s="27" t="s">
        <v>47</v>
      </c>
      <c r="W992" s="9"/>
      <c r="X992" s="17" t="s">
        <v>27</v>
      </c>
      <c r="Y992" s="9"/>
      <c r="Z992" s="9"/>
      <c r="AA992" s="9"/>
    </row>
    <row r="993" spans="1:31" ht="31.5" thickTop="1" thickBot="1" x14ac:dyDescent="0.3">
      <c r="A993" s="9"/>
      <c r="B993" s="9"/>
      <c r="C993" s="9"/>
      <c r="D993" s="9"/>
      <c r="E993" s="11"/>
      <c r="F993" s="11"/>
      <c r="G993" s="14" t="s">
        <v>33</v>
      </c>
      <c r="H993" s="20">
        <f>H979</f>
        <v>155</v>
      </c>
      <c r="I993" s="11" t="s">
        <v>31</v>
      </c>
      <c r="J993" s="11" t="s">
        <v>30</v>
      </c>
      <c r="K993" s="11" t="s">
        <v>34</v>
      </c>
      <c r="L993" s="10" t="s">
        <v>32</v>
      </c>
      <c r="M993" s="10"/>
      <c r="N993" s="14" t="s">
        <v>33</v>
      </c>
      <c r="O993" s="20">
        <f>O979</f>
        <v>182.5</v>
      </c>
      <c r="P993" s="11" t="s">
        <v>31</v>
      </c>
      <c r="Q993" s="11" t="s">
        <v>30</v>
      </c>
      <c r="R993" s="11" t="s">
        <v>34</v>
      </c>
      <c r="S993" s="10" t="s">
        <v>32</v>
      </c>
      <c r="T993" s="10"/>
      <c r="U993" s="26" t="s">
        <v>34</v>
      </c>
      <c r="V993" s="26" t="s">
        <v>48</v>
      </c>
      <c r="W993" s="26" t="s">
        <v>34</v>
      </c>
      <c r="X993" s="26" t="s">
        <v>48</v>
      </c>
      <c r="Y993" s="9"/>
      <c r="Z993" s="9"/>
      <c r="AA993" s="9"/>
    </row>
    <row r="994" spans="1:31" ht="16.5" thickTop="1" thickBot="1" x14ac:dyDescent="0.3">
      <c r="A994" s="9"/>
      <c r="B994" s="9"/>
      <c r="C994" s="9"/>
      <c r="D994" s="9"/>
      <c r="E994" s="11"/>
      <c r="F994" s="11"/>
      <c r="G994" s="14"/>
      <c r="H994" s="11"/>
      <c r="I994" s="15">
        <v>5</v>
      </c>
      <c r="J994" s="11">
        <v>40</v>
      </c>
      <c r="K994" s="12">
        <f>CEILING(H993*J994/100*0.9,2.5)</f>
        <v>57.5</v>
      </c>
      <c r="M994" s="9"/>
      <c r="N994" s="14"/>
      <c r="O994" s="11"/>
      <c r="P994" s="15">
        <v>3</v>
      </c>
      <c r="Q994" s="11">
        <v>70</v>
      </c>
      <c r="R994" s="12">
        <f>CEILING(O993*Q994/100*0.9,5)</f>
        <v>115</v>
      </c>
      <c r="T994" s="9"/>
      <c r="U994" s="8">
        <f>IF(V976&gt;11.5,U976+2.5,U976)</f>
        <v>60</v>
      </c>
      <c r="W994" s="8">
        <f>IF(X976&gt;11.5,W976+2.5,W976)</f>
        <v>42.5</v>
      </c>
      <c r="X994" s="24"/>
      <c r="Y994" s="9"/>
      <c r="Z994" s="9"/>
      <c r="AA994" s="9"/>
    </row>
    <row r="995" spans="1:31" ht="16.5" thickTop="1" thickBot="1" x14ac:dyDescent="0.3">
      <c r="A995" s="9"/>
      <c r="B995" s="9"/>
      <c r="C995" s="9"/>
      <c r="D995" s="9"/>
      <c r="E995" s="11"/>
      <c r="F995" s="11"/>
      <c r="G995" s="14"/>
      <c r="H995" s="11"/>
      <c r="I995" s="15">
        <v>5</v>
      </c>
      <c r="J995" s="11">
        <v>40</v>
      </c>
      <c r="K995" s="12">
        <f>CEILING(H993*J995/100*0.9,2.5)</f>
        <v>57.5</v>
      </c>
      <c r="M995" s="9"/>
      <c r="N995" s="14"/>
      <c r="O995" s="11"/>
      <c r="P995" s="15">
        <v>3</v>
      </c>
      <c r="Q995" s="11">
        <v>70</v>
      </c>
      <c r="R995" s="12">
        <f>CEILING(O993*Q995/100*0.9,5)</f>
        <v>115</v>
      </c>
      <c r="T995" s="9"/>
      <c r="U995" s="8">
        <f>U994</f>
        <v>60</v>
      </c>
      <c r="W995" s="8">
        <f>W994</f>
        <v>42.5</v>
      </c>
      <c r="X995" s="24"/>
      <c r="Y995" s="9"/>
      <c r="Z995" s="9"/>
      <c r="AA995" s="9"/>
    </row>
    <row r="996" spans="1:31" ht="16.5" thickTop="1" thickBot="1" x14ac:dyDescent="0.3">
      <c r="A996" s="9"/>
      <c r="B996" s="9"/>
      <c r="C996" s="9"/>
      <c r="D996" s="9"/>
      <c r="E996" s="11"/>
      <c r="F996" s="11"/>
      <c r="G996" s="14"/>
      <c r="H996" s="11"/>
      <c r="I996" s="15">
        <v>5</v>
      </c>
      <c r="J996" s="11">
        <v>50</v>
      </c>
      <c r="K996" s="12">
        <f>CEILING(H993*J996/100*0.9,2.5)</f>
        <v>70</v>
      </c>
      <c r="M996" s="9"/>
      <c r="N996" s="14"/>
      <c r="O996" s="11"/>
      <c r="P996" s="15">
        <v>3</v>
      </c>
      <c r="Q996" s="11">
        <v>80</v>
      </c>
      <c r="R996" s="12">
        <f>CEILING(O993*Q996/100*0.9,5)</f>
        <v>135</v>
      </c>
      <c r="T996" s="9"/>
      <c r="U996" s="8">
        <f>U995</f>
        <v>60</v>
      </c>
      <c r="W996" s="8">
        <f>W995</f>
        <v>42.5</v>
      </c>
      <c r="X996" s="24"/>
      <c r="Y996" s="9"/>
      <c r="Z996" s="9"/>
      <c r="AA996" s="9"/>
    </row>
    <row r="997" spans="1:31" ht="16.5" thickTop="1" thickBot="1" x14ac:dyDescent="0.3">
      <c r="A997" s="9"/>
      <c r="B997" s="9"/>
      <c r="C997" s="9"/>
      <c r="D997" s="9"/>
      <c r="E997" s="11"/>
      <c r="F997" s="11"/>
      <c r="G997" s="14"/>
      <c r="H997" s="11"/>
      <c r="I997" s="15">
        <v>5</v>
      </c>
      <c r="J997" s="11">
        <v>50</v>
      </c>
      <c r="K997" s="12">
        <f>CEILING(H993*J997/100*0.9,2.5)</f>
        <v>70</v>
      </c>
      <c r="M997" s="9"/>
      <c r="N997" s="14"/>
      <c r="O997" s="11"/>
      <c r="P997" s="15">
        <v>3</v>
      </c>
      <c r="Q997" s="11">
        <v>80</v>
      </c>
      <c r="R997" s="12">
        <f>CEILING(O993*Q997/100*0.9,5)</f>
        <v>135</v>
      </c>
      <c r="T997" s="9"/>
      <c r="U997" s="8">
        <f>U996</f>
        <v>60</v>
      </c>
      <c r="W997" s="8">
        <f>W996</f>
        <v>42.5</v>
      </c>
      <c r="X997" s="25"/>
      <c r="Y997" s="9"/>
      <c r="Z997" s="9"/>
      <c r="AA997" s="9"/>
    </row>
    <row r="998" spans="1:31" ht="16.5" thickTop="1" thickBot="1" x14ac:dyDescent="0.3">
      <c r="A998" s="9"/>
      <c r="B998" s="9"/>
      <c r="C998" s="9"/>
      <c r="D998" s="9"/>
      <c r="E998" s="11"/>
      <c r="F998" s="11"/>
      <c r="G998" s="14"/>
      <c r="H998" s="11"/>
      <c r="I998" s="16">
        <v>5</v>
      </c>
      <c r="J998" s="11">
        <v>60</v>
      </c>
      <c r="K998" s="12">
        <f>CEILING(H993*J998/100*0.9,2.5)</f>
        <v>85</v>
      </c>
      <c r="M998" s="9"/>
      <c r="N998" s="14"/>
      <c r="O998" s="11"/>
      <c r="P998" s="16">
        <v>3</v>
      </c>
      <c r="Q998" s="11">
        <v>90</v>
      </c>
      <c r="R998" s="12">
        <f>CEILING(O993*Q998/100*0.9,5)</f>
        <v>150</v>
      </c>
      <c r="T998" s="9"/>
      <c r="U998" s="9"/>
      <c r="V998" s="9"/>
      <c r="W998" s="9"/>
      <c r="X998" s="9"/>
      <c r="Y998" s="9"/>
      <c r="Z998" s="9"/>
      <c r="AA998" s="9"/>
      <c r="AC998">
        <f>K998*L998*0.0333+K998</f>
        <v>85</v>
      </c>
      <c r="AE998">
        <f>R998*S998*0.0333+R998</f>
        <v>150</v>
      </c>
    </row>
    <row r="999" spans="1:31" ht="16.5" thickTop="1" thickBot="1" x14ac:dyDescent="0.3">
      <c r="A999" s="9"/>
      <c r="B999" s="1" t="s">
        <v>78</v>
      </c>
      <c r="C999">
        <f>IF(H999&gt;3.4,0,H999)+IF(O999&gt;3.4,0,O999)</f>
        <v>4</v>
      </c>
      <c r="D999" t="s">
        <v>15</v>
      </c>
      <c r="E999" t="s">
        <v>2</v>
      </c>
      <c r="F999" s="9"/>
      <c r="G999" s="14" t="s">
        <v>14</v>
      </c>
      <c r="H999" s="11">
        <v>1</v>
      </c>
      <c r="I999" s="11"/>
      <c r="J999" s="11"/>
      <c r="K999" s="11"/>
      <c r="L999" s="9"/>
      <c r="M999" s="9"/>
      <c r="N999" s="14" t="s">
        <v>12</v>
      </c>
      <c r="O999" s="11">
        <v>3</v>
      </c>
      <c r="P999" s="11"/>
      <c r="Q999" s="11"/>
      <c r="R999" s="11"/>
      <c r="S999" s="9"/>
      <c r="T999" s="9"/>
      <c r="U999" s="30"/>
      <c r="V999" s="29" t="s">
        <v>49</v>
      </c>
      <c r="W999" s="9"/>
      <c r="X999" s="31" t="s">
        <v>27</v>
      </c>
      <c r="Y999" s="9"/>
      <c r="Z999" s="9"/>
      <c r="AA999" s="9"/>
    </row>
    <row r="1000" spans="1:31" ht="31.5" thickTop="1" thickBot="1" x14ac:dyDescent="0.3">
      <c r="A1000" s="9"/>
      <c r="B1000" s="9"/>
      <c r="C1000" s="9"/>
      <c r="D1000" s="9"/>
      <c r="E1000" s="11"/>
      <c r="F1000" s="11"/>
      <c r="G1000" s="14" t="s">
        <v>33</v>
      </c>
      <c r="H1000" s="20">
        <f>H979+IF(L982&lt;3.5,2.5,5)</f>
        <v>157.5</v>
      </c>
      <c r="I1000" s="11" t="s">
        <v>31</v>
      </c>
      <c r="J1000" s="11" t="s">
        <v>30</v>
      </c>
      <c r="K1000" s="11" t="s">
        <v>34</v>
      </c>
      <c r="L1000" s="10" t="s">
        <v>32</v>
      </c>
      <c r="M1000" s="10"/>
      <c r="N1000" s="14"/>
      <c r="O1000" s="20">
        <f>O993</f>
        <v>182.5</v>
      </c>
      <c r="P1000" s="11" t="s">
        <v>31</v>
      </c>
      <c r="Q1000" s="11" t="s">
        <v>30</v>
      </c>
      <c r="R1000" s="11" t="s">
        <v>34</v>
      </c>
      <c r="S1000" s="10" t="s">
        <v>32</v>
      </c>
      <c r="T1000" s="10"/>
      <c r="U1000" s="26" t="s">
        <v>34</v>
      </c>
      <c r="V1000" s="26" t="s">
        <v>48</v>
      </c>
      <c r="W1000" s="26" t="s">
        <v>34</v>
      </c>
      <c r="X1000" s="26" t="s">
        <v>48</v>
      </c>
      <c r="Y1000" s="9"/>
      <c r="Z1000" s="9"/>
      <c r="AA1000" s="9"/>
    </row>
    <row r="1001" spans="1:31" ht="16.5" thickTop="1" thickBot="1" x14ac:dyDescent="0.3">
      <c r="A1001" s="9"/>
      <c r="B1001" s="9"/>
      <c r="C1001" s="9"/>
      <c r="D1001" s="9"/>
      <c r="E1001" s="11"/>
      <c r="F1001" s="11"/>
      <c r="G1001" s="14"/>
      <c r="H1001" s="11"/>
      <c r="I1001" s="15">
        <v>5</v>
      </c>
      <c r="J1001" s="11">
        <v>65</v>
      </c>
      <c r="K1001" s="12">
        <f>CEILING(H1000*J1001/100*0.9,2.5)</f>
        <v>92.5</v>
      </c>
      <c r="M1001" s="9"/>
      <c r="N1001" s="14"/>
      <c r="O1001" s="11"/>
      <c r="P1001" s="15">
        <v>5</v>
      </c>
      <c r="Q1001" s="11">
        <v>75</v>
      </c>
      <c r="R1001" s="12">
        <f>CEILING(O1000*0.9*Q1001/100,5)</f>
        <v>125</v>
      </c>
      <c r="T1001" s="9"/>
      <c r="U1001" s="8">
        <f>IF(V983&gt;11.5,U983+2.5,U983)</f>
        <v>70</v>
      </c>
      <c r="V1001" s="4"/>
      <c r="W1001" s="8">
        <f>IF(X997&gt;11.5,W997+2.5,W997)</f>
        <v>42.5</v>
      </c>
      <c r="X1001" s="24"/>
      <c r="Y1001" s="9"/>
      <c r="Z1001" s="9"/>
      <c r="AA1001" s="9"/>
    </row>
    <row r="1002" spans="1:31" ht="16.5" thickTop="1" thickBot="1" x14ac:dyDescent="0.3">
      <c r="A1002" s="9"/>
      <c r="B1002" s="9"/>
      <c r="C1002" s="9"/>
      <c r="D1002" s="9"/>
      <c r="E1002" s="11"/>
      <c r="F1002" s="11"/>
      <c r="G1002" s="14"/>
      <c r="H1002" s="11"/>
      <c r="I1002" s="15">
        <v>5</v>
      </c>
      <c r="J1002" s="11">
        <v>65</v>
      </c>
      <c r="K1002" s="12">
        <f>CEILING(H1000*J1002/100*0.9,2.5)</f>
        <v>92.5</v>
      </c>
      <c r="M1002" s="9"/>
      <c r="N1002" s="14"/>
      <c r="O1002" s="11"/>
      <c r="P1002" s="15">
        <v>3</v>
      </c>
      <c r="Q1002" s="11">
        <v>85</v>
      </c>
      <c r="R1002" s="12">
        <f>CEILING(O1000*0.9*Q1002/100,5)</f>
        <v>140</v>
      </c>
      <c r="T1002" s="9"/>
      <c r="U1002" s="8">
        <f>U1001</f>
        <v>70</v>
      </c>
      <c r="V1002" s="4"/>
      <c r="W1002" s="8">
        <f>W1001</f>
        <v>42.5</v>
      </c>
      <c r="X1002" s="24"/>
      <c r="Y1002" s="9"/>
      <c r="Z1002" s="9"/>
      <c r="AA1002" s="9"/>
    </row>
    <row r="1003" spans="1:31" ht="16.5" thickTop="1" thickBot="1" x14ac:dyDescent="0.3">
      <c r="A1003" s="9"/>
      <c r="B1003" s="9"/>
      <c r="C1003" s="9"/>
      <c r="D1003" s="9"/>
      <c r="E1003" s="11"/>
      <c r="F1003" s="11"/>
      <c r="G1003" s="14"/>
      <c r="H1003" s="11"/>
      <c r="I1003" s="15">
        <v>5</v>
      </c>
      <c r="J1003" s="11">
        <v>75</v>
      </c>
      <c r="K1003" s="12">
        <f>CEILING(H1000*J1003/100*0.9,2.5)</f>
        <v>107.5</v>
      </c>
      <c r="M1003" s="9"/>
      <c r="N1003" s="14"/>
      <c r="O1003" s="11" t="s">
        <v>35</v>
      </c>
      <c r="P1003" s="15">
        <v>1</v>
      </c>
      <c r="Q1003" s="11">
        <v>95</v>
      </c>
      <c r="R1003" s="12">
        <f>CEILING(O1000*0.9*Q1003/100,5)</f>
        <v>160</v>
      </c>
      <c r="T1003" s="9"/>
      <c r="U1003" s="8">
        <f>U1002</f>
        <v>70</v>
      </c>
      <c r="V1003" s="4"/>
      <c r="W1003" s="8">
        <f>W1002</f>
        <v>42.5</v>
      </c>
      <c r="X1003" s="24"/>
      <c r="Y1003" s="9"/>
      <c r="Z1003" s="9"/>
      <c r="AA1003" s="9"/>
    </row>
    <row r="1004" spans="1:31" ht="16.5" thickTop="1" thickBot="1" x14ac:dyDescent="0.3">
      <c r="A1004" s="9"/>
      <c r="B1004" s="9"/>
      <c r="C1004" s="9"/>
      <c r="D1004" s="9"/>
      <c r="E1004" s="11"/>
      <c r="F1004" s="11"/>
      <c r="G1004" s="14"/>
      <c r="H1004" s="11"/>
      <c r="I1004" s="15">
        <v>5</v>
      </c>
      <c r="J1004" s="11">
        <v>75</v>
      </c>
      <c r="K1004" s="12">
        <f>CEILING(H1000*J1004/100*0.9,2.5)</f>
        <v>107.5</v>
      </c>
      <c r="M1004" s="9"/>
      <c r="N1004" s="14"/>
      <c r="O1004" s="11"/>
      <c r="P1004" s="11"/>
      <c r="Q1004" s="11"/>
      <c r="R1004" s="11"/>
      <c r="S1004" s="9"/>
      <c r="T1004" s="9"/>
      <c r="U1004" s="8">
        <f>U1003</f>
        <v>70</v>
      </c>
      <c r="V1004" s="4"/>
      <c r="W1004" s="8">
        <f>W1003</f>
        <v>42.5</v>
      </c>
      <c r="X1004" s="25"/>
      <c r="Y1004" s="9"/>
      <c r="Z1004" s="9"/>
      <c r="AA1004" s="9"/>
    </row>
    <row r="1005" spans="1:31" ht="16.5" thickTop="1" thickBot="1" x14ac:dyDescent="0.3">
      <c r="A1005" s="9"/>
      <c r="B1005" s="9"/>
      <c r="C1005" s="9"/>
      <c r="D1005" s="9"/>
      <c r="E1005" s="11"/>
      <c r="F1005" s="11"/>
      <c r="G1005" s="14"/>
      <c r="H1005" s="11"/>
      <c r="I1005" s="15">
        <v>5</v>
      </c>
      <c r="J1005" s="11">
        <v>85</v>
      </c>
      <c r="K1005" s="12">
        <f>CEILING(H1000*J1005/100*0.9,2.5)</f>
        <v>122.5</v>
      </c>
      <c r="M1005" s="9"/>
      <c r="N1005" s="14"/>
      <c r="O1005" s="11"/>
      <c r="P1005" s="11"/>
      <c r="Q1005" s="11"/>
      <c r="R1005" s="11"/>
      <c r="S1005" s="9"/>
      <c r="T1005" s="9"/>
      <c r="U1005" s="9"/>
      <c r="V1005" s="9"/>
      <c r="W1005" s="9"/>
      <c r="X1005" s="9"/>
      <c r="Y1005" s="9"/>
      <c r="Z1005" s="9"/>
      <c r="AA1005" s="9"/>
      <c r="AC1005">
        <f>K1005*L1005*0.0333+K1005</f>
        <v>122.5</v>
      </c>
      <c r="AE1005">
        <f>R1003*S1003*0.0333+R1003</f>
        <v>160</v>
      </c>
    </row>
    <row r="1006" spans="1:31" ht="16.5" thickTop="1" thickBot="1" x14ac:dyDescent="0.3">
      <c r="A1006" s="9"/>
      <c r="B1006" s="9"/>
      <c r="C1006">
        <f>IF(H1006&gt;3.4,0,H1006)+IF(O1006&gt;3.4,0,O1006)</f>
        <v>4</v>
      </c>
      <c r="D1006" t="s">
        <v>16</v>
      </c>
      <c r="E1006" t="s">
        <v>3</v>
      </c>
      <c r="F1006" s="9"/>
      <c r="G1006" s="14" t="s">
        <v>4</v>
      </c>
      <c r="H1006" s="11">
        <v>3</v>
      </c>
      <c r="I1006" s="11"/>
      <c r="J1006" s="11"/>
      <c r="K1006" s="11"/>
      <c r="L1006" s="9"/>
      <c r="M1006" s="9"/>
      <c r="N1006" s="14" t="s">
        <v>13</v>
      </c>
      <c r="O1006" s="11">
        <v>1</v>
      </c>
      <c r="P1006" s="11"/>
      <c r="Q1006" s="11"/>
      <c r="R1006" s="11"/>
      <c r="S1006" s="9"/>
      <c r="T1006" s="9"/>
      <c r="U1006" s="9"/>
      <c r="V1006" s="28" t="s">
        <v>28</v>
      </c>
      <c r="W1006" s="9"/>
      <c r="X1006" s="27" t="s">
        <v>25</v>
      </c>
      <c r="Y1006" s="9"/>
      <c r="Z1006" s="27" t="s">
        <v>26</v>
      </c>
      <c r="AA1006" s="9"/>
    </row>
    <row r="1007" spans="1:31" ht="31.5" thickTop="1" thickBot="1" x14ac:dyDescent="0.3">
      <c r="A1007" s="9"/>
      <c r="B1007" s="9"/>
      <c r="C1007" s="9"/>
      <c r="D1007" s="9"/>
      <c r="E1007" s="11"/>
      <c r="F1007" s="11"/>
      <c r="G1007" s="14"/>
      <c r="H1007" s="20">
        <f>H986</f>
        <v>92.5</v>
      </c>
      <c r="I1007" s="11" t="s">
        <v>31</v>
      </c>
      <c r="J1007" s="11" t="s">
        <v>30</v>
      </c>
      <c r="K1007" s="11" t="s">
        <v>34</v>
      </c>
      <c r="L1007" s="10" t="s">
        <v>32</v>
      </c>
      <c r="M1007" s="10"/>
      <c r="N1007" s="14" t="s">
        <v>33</v>
      </c>
      <c r="O1007" s="20">
        <f>O965+IF(S968&lt;3.5,5,10)</f>
        <v>225</v>
      </c>
      <c r="P1007" s="11" t="s">
        <v>31</v>
      </c>
      <c r="Q1007" s="11" t="s">
        <v>30</v>
      </c>
      <c r="R1007" s="11" t="s">
        <v>34</v>
      </c>
      <c r="S1007" s="10" t="s">
        <v>32</v>
      </c>
      <c r="T1007" s="10"/>
      <c r="U1007" s="26" t="s">
        <v>34</v>
      </c>
      <c r="V1007" s="26" t="s">
        <v>48</v>
      </c>
      <c r="W1007" s="26" t="s">
        <v>34</v>
      </c>
      <c r="X1007" s="26" t="s">
        <v>48</v>
      </c>
      <c r="Y1007" s="26" t="s">
        <v>34</v>
      </c>
      <c r="Z1007" s="26" t="s">
        <v>48</v>
      </c>
      <c r="AA1007" s="9"/>
    </row>
    <row r="1008" spans="1:31" ht="16.5" thickTop="1" thickBot="1" x14ac:dyDescent="0.3">
      <c r="A1008" s="9"/>
      <c r="B1008" s="9"/>
      <c r="C1008" s="9"/>
      <c r="D1008" s="9"/>
      <c r="E1008" s="11"/>
      <c r="F1008" s="11"/>
      <c r="G1008" s="14"/>
      <c r="H1008" s="11"/>
      <c r="I1008" s="15">
        <v>5</v>
      </c>
      <c r="J1008" s="11">
        <v>75</v>
      </c>
      <c r="K1008" s="12">
        <f>CEILING(H1007*0.9*J1008/100,2.5)</f>
        <v>62.5</v>
      </c>
      <c r="M1008" s="9"/>
      <c r="N1008" s="14"/>
      <c r="O1008" s="11"/>
      <c r="P1008" s="15">
        <v>5</v>
      </c>
      <c r="Q1008" s="11">
        <v>65</v>
      </c>
      <c r="R1008" s="12">
        <f>CEILING(O1007*Q1008/100*0.9,5)</f>
        <v>135</v>
      </c>
      <c r="T1008" s="9"/>
      <c r="U1008" s="8">
        <f>IF(V990&gt;11.5,U990+2.5,U990)</f>
        <v>17.5</v>
      </c>
      <c r="V1008" s="4"/>
      <c r="W1008" s="8">
        <f>IF(X990&gt;11.5,W990+2.5,W990)</f>
        <v>35</v>
      </c>
      <c r="X1008" s="24"/>
      <c r="Y1008" s="8">
        <f>IF(Z990&gt;11.5,Y990+2,Y990)</f>
        <v>8</v>
      </c>
      <c r="Z1008" s="24"/>
      <c r="AA1008" s="9"/>
    </row>
    <row r="1009" spans="1:32" ht="16.5" thickTop="1" thickBot="1" x14ac:dyDescent="0.3">
      <c r="A1009" s="9"/>
      <c r="B1009" s="9"/>
      <c r="C1009" s="9"/>
      <c r="D1009" s="9"/>
      <c r="E1009" s="11"/>
      <c r="F1009" s="11"/>
      <c r="G1009" s="14"/>
      <c r="H1009" s="11"/>
      <c r="I1009" s="15">
        <v>3</v>
      </c>
      <c r="J1009" s="11">
        <v>85</v>
      </c>
      <c r="K1009" s="12">
        <f>CEILING(H1007*0.9*J1009/100,2.5)</f>
        <v>72.5</v>
      </c>
      <c r="M1009" s="9"/>
      <c r="N1009" s="14"/>
      <c r="O1009" s="11"/>
      <c r="P1009" s="15">
        <v>5</v>
      </c>
      <c r="Q1009" s="11">
        <v>65</v>
      </c>
      <c r="R1009" s="12">
        <f>CEILING(O1007*Q1009/100*0.9,5)</f>
        <v>135</v>
      </c>
      <c r="T1009" s="9"/>
      <c r="U1009" s="8">
        <f>U1008</f>
        <v>17.5</v>
      </c>
      <c r="V1009" s="3"/>
      <c r="W1009" s="8">
        <f>W1008</f>
        <v>35</v>
      </c>
      <c r="X1009" s="24"/>
      <c r="Y1009" s="8">
        <f>Y1008</f>
        <v>8</v>
      </c>
      <c r="Z1009" s="24"/>
      <c r="AA1009" s="9"/>
    </row>
    <row r="1010" spans="1:32" ht="16.5" thickTop="1" thickBot="1" x14ac:dyDescent="0.3">
      <c r="A1010" s="9"/>
      <c r="B1010" s="9"/>
      <c r="C1010" s="9"/>
      <c r="D1010" s="9"/>
      <c r="E1010" s="11"/>
      <c r="F1010" s="11"/>
      <c r="G1010" s="14"/>
      <c r="H1010" s="11" t="s">
        <v>35</v>
      </c>
      <c r="I1010" s="15">
        <v>1</v>
      </c>
      <c r="J1010" s="11">
        <v>95</v>
      </c>
      <c r="K1010" s="12">
        <f>CEILING(H1007*0.9*J1010/100,2.5)</f>
        <v>80</v>
      </c>
      <c r="M1010" s="9"/>
      <c r="N1010" s="14"/>
      <c r="O1010" s="11"/>
      <c r="P1010" s="15">
        <v>5</v>
      </c>
      <c r="Q1010" s="11">
        <v>75</v>
      </c>
      <c r="R1010" s="12">
        <f>CEILING(O1007*Q1010/100*0.9,5)</f>
        <v>155</v>
      </c>
      <c r="T1010" s="9"/>
      <c r="U1010" s="8">
        <f>U1009</f>
        <v>17.5</v>
      </c>
      <c r="W1010" s="8">
        <f>W1009</f>
        <v>35</v>
      </c>
      <c r="X1010" s="24"/>
      <c r="Y1010" s="8">
        <f>Y1009</f>
        <v>8</v>
      </c>
      <c r="Z1010" s="24"/>
      <c r="AA1010" s="9"/>
    </row>
    <row r="1011" spans="1:32" ht="16.5" thickTop="1" thickBot="1" x14ac:dyDescent="0.3">
      <c r="A1011" s="9"/>
      <c r="B1011" s="9"/>
      <c r="C1011" s="9"/>
      <c r="D1011" s="9"/>
      <c r="E1011" s="11"/>
      <c r="F1011" s="11"/>
      <c r="G1011" s="14"/>
      <c r="H1011" s="11"/>
      <c r="I1011" s="11"/>
      <c r="J1011" s="11"/>
      <c r="K1011" s="11"/>
      <c r="L1011" s="9"/>
      <c r="M1011" s="9"/>
      <c r="N1011" s="14"/>
      <c r="O1011" s="11"/>
      <c r="P1011" s="15">
        <v>5</v>
      </c>
      <c r="Q1011" s="11">
        <v>75</v>
      </c>
      <c r="R1011" s="12">
        <f>CEILING(O1007*Q1011/100*0.9,5)</f>
        <v>155</v>
      </c>
      <c r="T1011" s="9"/>
      <c r="U1011" s="8">
        <f>U1010</f>
        <v>17.5</v>
      </c>
      <c r="W1011" s="8">
        <f>W1010</f>
        <v>35</v>
      </c>
      <c r="X1011" s="25"/>
      <c r="Y1011" s="8">
        <f>Y1010</f>
        <v>8</v>
      </c>
      <c r="Z1011" s="25"/>
      <c r="AA1011" s="9"/>
    </row>
    <row r="1012" spans="1:32" ht="16.5" thickTop="1" thickBot="1" x14ac:dyDescent="0.3">
      <c r="A1012" s="9"/>
      <c r="B1012" s="9"/>
      <c r="C1012" s="9"/>
      <c r="D1012" s="9"/>
      <c r="E1012" s="11"/>
      <c r="F1012" s="11"/>
      <c r="G1012" s="14"/>
      <c r="H1012" s="11"/>
      <c r="I1012" s="11"/>
      <c r="J1012" s="11"/>
      <c r="K1012" s="11"/>
      <c r="L1012" s="9"/>
      <c r="M1012" s="9"/>
      <c r="N1012" s="14"/>
      <c r="O1012" s="11"/>
      <c r="P1012" s="16">
        <v>5</v>
      </c>
      <c r="Q1012" s="11">
        <v>85</v>
      </c>
      <c r="R1012" s="12">
        <f>CEILING(O1007*Q1012/100*0.9,5)</f>
        <v>175</v>
      </c>
      <c r="T1012" s="9"/>
      <c r="U1012" s="9"/>
      <c r="V1012" s="9"/>
      <c r="W1012" s="9"/>
      <c r="X1012" s="9"/>
      <c r="Y1012" s="9"/>
      <c r="Z1012" s="9"/>
      <c r="AA1012" s="9"/>
      <c r="AD1012">
        <f>K1010*L1010*0.0333+K1010</f>
        <v>80</v>
      </c>
      <c r="AF1012">
        <f>R1012*S1012*0.0333+R1012</f>
        <v>175</v>
      </c>
    </row>
    <row r="1013" spans="1:32" ht="16.5" thickTop="1" thickBot="1" x14ac:dyDescent="0.3">
      <c r="A1013" s="9"/>
      <c r="B1013" s="9"/>
      <c r="C1013">
        <f>IF(H1013&gt;3.4,0,H1013)+IF(O1013&gt;3.4,0,O1013)</f>
        <v>2</v>
      </c>
      <c r="D1013" t="s">
        <v>17</v>
      </c>
      <c r="E1013" t="s">
        <v>2</v>
      </c>
      <c r="F1013" s="9"/>
      <c r="G1013" s="14" t="s">
        <v>14</v>
      </c>
      <c r="H1013" s="11">
        <v>2</v>
      </c>
      <c r="I1013" s="11"/>
      <c r="J1013" s="11"/>
      <c r="K1013" s="11"/>
      <c r="L1013" s="9"/>
      <c r="M1013" s="9"/>
      <c r="N1013" s="14" t="s">
        <v>12</v>
      </c>
      <c r="O1013" s="11">
        <v>4</v>
      </c>
      <c r="P1013" s="11"/>
      <c r="Q1013" s="11"/>
      <c r="R1013" s="11"/>
      <c r="S1013" s="9"/>
      <c r="T1013" s="9"/>
      <c r="U1013" s="9"/>
      <c r="V1013" s="27" t="s">
        <v>47</v>
      </c>
      <c r="W1013" s="9"/>
      <c r="X1013" s="17" t="s">
        <v>27</v>
      </c>
      <c r="Y1013" s="9"/>
      <c r="Z1013" s="9"/>
      <c r="AA1013" s="9"/>
    </row>
    <row r="1014" spans="1:32" ht="31.5" thickTop="1" thickBot="1" x14ac:dyDescent="0.3">
      <c r="A1014" s="9"/>
      <c r="B1014" s="9"/>
      <c r="C1014" s="9"/>
      <c r="D1014" s="9"/>
      <c r="E1014" s="11"/>
      <c r="F1014" s="11"/>
      <c r="G1014" s="14" t="s">
        <v>33</v>
      </c>
      <c r="H1014" s="20">
        <f>H1000</f>
        <v>157.5</v>
      </c>
      <c r="I1014" s="11" t="s">
        <v>31</v>
      </c>
      <c r="J1014" s="11" t="s">
        <v>30</v>
      </c>
      <c r="K1014" s="11" t="s">
        <v>34</v>
      </c>
      <c r="L1014" s="10" t="s">
        <v>32</v>
      </c>
      <c r="M1014" s="10"/>
      <c r="N1014" s="14" t="s">
        <v>33</v>
      </c>
      <c r="O1014" s="20">
        <f>O1000</f>
        <v>182.5</v>
      </c>
      <c r="P1014" s="11" t="s">
        <v>31</v>
      </c>
      <c r="Q1014" s="11" t="s">
        <v>30</v>
      </c>
      <c r="R1014" s="11" t="s">
        <v>34</v>
      </c>
      <c r="S1014" s="10" t="s">
        <v>32</v>
      </c>
      <c r="T1014" s="10"/>
      <c r="U1014" s="26" t="s">
        <v>34</v>
      </c>
      <c r="V1014" s="26" t="s">
        <v>48</v>
      </c>
      <c r="W1014" s="26" t="s">
        <v>34</v>
      </c>
      <c r="X1014" s="26" t="s">
        <v>48</v>
      </c>
      <c r="Y1014" s="9"/>
      <c r="Z1014" s="9"/>
      <c r="AA1014" s="9"/>
    </row>
    <row r="1015" spans="1:32" ht="16.5" thickTop="1" thickBot="1" x14ac:dyDescent="0.3">
      <c r="A1015" s="9"/>
      <c r="B1015" s="9"/>
      <c r="C1015" s="9"/>
      <c r="D1015" s="9"/>
      <c r="E1015" s="11"/>
      <c r="F1015" s="11"/>
      <c r="G1015" s="14"/>
      <c r="H1015" s="11"/>
      <c r="I1015" s="15">
        <v>3</v>
      </c>
      <c r="J1015" s="11">
        <v>70</v>
      </c>
      <c r="K1015" s="12">
        <f>CEILING(H1014*J1015/100*0.9,2.5)</f>
        <v>100</v>
      </c>
      <c r="M1015" s="9"/>
      <c r="N1015" s="14"/>
      <c r="O1015" s="11"/>
      <c r="P1015" s="15">
        <v>5</v>
      </c>
      <c r="Q1015" s="11">
        <v>40</v>
      </c>
      <c r="R1015" s="12">
        <f>CEILING(O1014*Q1015/100*0.9,5)</f>
        <v>70</v>
      </c>
      <c r="T1015" s="9"/>
      <c r="U1015" s="8">
        <f>IF(V997&gt;11.5,U997+2.5,U997)</f>
        <v>60</v>
      </c>
      <c r="W1015" s="8">
        <f>IF(X997&gt;11.5,W997+2.5,W997)</f>
        <v>42.5</v>
      </c>
      <c r="X1015" s="24"/>
      <c r="Y1015" s="9"/>
      <c r="Z1015" s="9"/>
      <c r="AA1015" s="9"/>
    </row>
    <row r="1016" spans="1:32" ht="16.5" thickTop="1" thickBot="1" x14ac:dyDescent="0.3">
      <c r="A1016" s="9"/>
      <c r="B1016" s="9"/>
      <c r="C1016" s="9"/>
      <c r="D1016" s="9"/>
      <c r="E1016" s="11"/>
      <c r="F1016" s="11"/>
      <c r="G1016" s="14"/>
      <c r="H1016" s="11"/>
      <c r="I1016" s="15">
        <v>3</v>
      </c>
      <c r="J1016" s="11">
        <v>70</v>
      </c>
      <c r="K1016" s="12">
        <f>CEILING(H1014*J1016/100*0.9,2.5)</f>
        <v>100</v>
      </c>
      <c r="M1016" s="9"/>
      <c r="N1016" s="14"/>
      <c r="O1016" s="11"/>
      <c r="P1016" s="15">
        <v>5</v>
      </c>
      <c r="Q1016" s="11">
        <v>40</v>
      </c>
      <c r="R1016" s="12">
        <f>CEILING(O1014*Q1016/100*0.9,5)</f>
        <v>70</v>
      </c>
      <c r="T1016" s="9"/>
      <c r="U1016" s="8">
        <f>U1015</f>
        <v>60</v>
      </c>
      <c r="W1016" s="8">
        <f>W1015</f>
        <v>42.5</v>
      </c>
      <c r="X1016" s="24"/>
      <c r="Y1016" s="9"/>
      <c r="Z1016" s="9"/>
      <c r="AA1016" s="9"/>
    </row>
    <row r="1017" spans="1:32" ht="16.5" thickTop="1" thickBot="1" x14ac:dyDescent="0.3">
      <c r="A1017" s="9"/>
      <c r="B1017" s="9"/>
      <c r="C1017" s="9"/>
      <c r="D1017" s="9"/>
      <c r="E1017" s="11"/>
      <c r="F1017" s="11"/>
      <c r="G1017" s="14"/>
      <c r="H1017" s="11"/>
      <c r="I1017" s="15">
        <v>3</v>
      </c>
      <c r="J1017" s="11">
        <v>80</v>
      </c>
      <c r="K1017" s="12">
        <f>CEILING(H1014*J1017/100*0.9,2.5)</f>
        <v>115</v>
      </c>
      <c r="M1017" s="9"/>
      <c r="N1017" s="14"/>
      <c r="O1017" s="11"/>
      <c r="P1017" s="15">
        <v>5</v>
      </c>
      <c r="Q1017" s="11">
        <v>50</v>
      </c>
      <c r="R1017" s="12">
        <f>CEILING(O1014*Q1017/100*0.9,5)</f>
        <v>85</v>
      </c>
      <c r="T1017" s="9"/>
      <c r="U1017" s="8">
        <f>U1016</f>
        <v>60</v>
      </c>
      <c r="W1017" s="8">
        <f>W1016</f>
        <v>42.5</v>
      </c>
      <c r="X1017" s="24"/>
      <c r="Y1017" s="9"/>
      <c r="Z1017" s="9"/>
      <c r="AA1017" s="9"/>
    </row>
    <row r="1018" spans="1:32" ht="16.5" thickTop="1" thickBot="1" x14ac:dyDescent="0.3">
      <c r="A1018" s="9"/>
      <c r="B1018" s="9"/>
      <c r="C1018" s="9"/>
      <c r="D1018" s="9"/>
      <c r="E1018" s="11"/>
      <c r="F1018" s="11"/>
      <c r="G1018" s="14"/>
      <c r="H1018" s="11"/>
      <c r="I1018" s="15">
        <v>3</v>
      </c>
      <c r="J1018" s="11">
        <v>80</v>
      </c>
      <c r="K1018" s="12">
        <f>CEILING(H1014*J1018/100*0.9,2.5)</f>
        <v>115</v>
      </c>
      <c r="M1018" s="9"/>
      <c r="N1018" s="14"/>
      <c r="O1018" s="11"/>
      <c r="P1018" s="15">
        <v>5</v>
      </c>
      <c r="Q1018" s="11">
        <v>50</v>
      </c>
      <c r="R1018" s="12">
        <f>CEILING(O1014*Q1018/100*0.9,5)</f>
        <v>85</v>
      </c>
      <c r="T1018" s="9"/>
      <c r="U1018" s="8">
        <f>U1017</f>
        <v>60</v>
      </c>
      <c r="W1018" s="8">
        <f>W1017</f>
        <v>42.5</v>
      </c>
      <c r="X1018" s="25"/>
      <c r="Y1018" s="9"/>
      <c r="Z1018" s="9"/>
      <c r="AA1018" s="9"/>
    </row>
    <row r="1019" spans="1:32" ht="16.5" thickTop="1" thickBot="1" x14ac:dyDescent="0.3">
      <c r="A1019" s="9"/>
      <c r="B1019" s="9"/>
      <c r="C1019" s="9"/>
      <c r="D1019" s="9"/>
      <c r="E1019" s="11"/>
      <c r="F1019" s="11"/>
      <c r="G1019" s="14"/>
      <c r="H1019" s="11"/>
      <c r="I1019" s="15">
        <v>3</v>
      </c>
      <c r="J1019" s="11">
        <v>90</v>
      </c>
      <c r="K1019" s="12">
        <f>CEILING(H1014*J1019/100*0.9,2.5)</f>
        <v>130</v>
      </c>
      <c r="M1019" s="9"/>
      <c r="N1019" s="14"/>
      <c r="O1019" s="11"/>
      <c r="P1019" s="15">
        <v>5</v>
      </c>
      <c r="Q1019" s="11">
        <v>60</v>
      </c>
      <c r="R1019" s="12">
        <f>CEILING(O1014*Q1019/100*0.9,5)</f>
        <v>100</v>
      </c>
      <c r="T1019" s="9"/>
      <c r="U1019" s="9"/>
      <c r="V1019" s="9"/>
      <c r="W1019" s="9"/>
      <c r="X1019" s="9"/>
      <c r="Y1019" s="9"/>
      <c r="Z1019" s="9"/>
      <c r="AA1019" s="9"/>
      <c r="AC1019">
        <f>K1019*L1019*0.0333+K1019</f>
        <v>130</v>
      </c>
      <c r="AE1019">
        <f>R1019*S1019*0.0333+R1019</f>
        <v>100</v>
      </c>
    </row>
    <row r="1020" spans="1:32" ht="16.5" thickTop="1" thickBot="1" x14ac:dyDescent="0.3">
      <c r="A1020" s="9"/>
      <c r="B1020" s="1" t="s">
        <v>79</v>
      </c>
      <c r="C1020" s="18">
        <f>IF(H1020&gt;3.4,0,H1020)+IF(O1020&gt;3.4,0,O1020)</f>
        <v>4</v>
      </c>
      <c r="D1020" s="18" t="s">
        <v>15</v>
      </c>
      <c r="E1020" s="34" t="s">
        <v>2</v>
      </c>
      <c r="F1020" s="11"/>
      <c r="G1020" s="14" t="s">
        <v>14</v>
      </c>
      <c r="H1020" s="11">
        <v>3</v>
      </c>
      <c r="I1020" s="11"/>
      <c r="J1020" s="11"/>
      <c r="K1020" s="11"/>
      <c r="L1020" s="9"/>
      <c r="M1020" s="9"/>
      <c r="N1020" s="14" t="s">
        <v>12</v>
      </c>
      <c r="O1020" s="11">
        <v>1</v>
      </c>
      <c r="P1020" s="11"/>
      <c r="Q1020" s="11"/>
      <c r="R1020" s="11"/>
      <c r="S1020" s="9"/>
      <c r="T1020" s="9"/>
      <c r="U1020" s="30"/>
      <c r="V1020" s="29" t="s">
        <v>49</v>
      </c>
      <c r="W1020" s="9"/>
      <c r="X1020" s="31" t="s">
        <v>27</v>
      </c>
      <c r="Y1020" s="9"/>
      <c r="Z1020" s="9"/>
      <c r="AA1020" s="9"/>
    </row>
    <row r="1021" spans="1:32" ht="31.5" thickTop="1" thickBot="1" x14ac:dyDescent="0.3">
      <c r="A1021" s="9"/>
      <c r="B1021" s="9"/>
      <c r="C1021" s="9"/>
      <c r="D1021" s="9"/>
      <c r="E1021" s="11"/>
      <c r="F1021" s="11"/>
      <c r="G1021" s="14"/>
      <c r="H1021" s="20">
        <f>H1014</f>
        <v>157.5</v>
      </c>
      <c r="I1021" s="11" t="s">
        <v>31</v>
      </c>
      <c r="J1021" s="11" t="s">
        <v>30</v>
      </c>
      <c r="K1021" s="11" t="s">
        <v>34</v>
      </c>
      <c r="L1021" s="10" t="s">
        <v>32</v>
      </c>
      <c r="M1021" s="10"/>
      <c r="N1021" s="14" t="s">
        <v>33</v>
      </c>
      <c r="O1021" s="20">
        <f>O1000+IF(S1003&lt;3.5,2.5,5)</f>
        <v>185</v>
      </c>
      <c r="P1021" s="11" t="s">
        <v>31</v>
      </c>
      <c r="Q1021" s="11" t="s">
        <v>30</v>
      </c>
      <c r="R1021" s="11" t="s">
        <v>34</v>
      </c>
      <c r="S1021" s="10" t="s">
        <v>32</v>
      </c>
      <c r="T1021" s="10"/>
      <c r="U1021" s="26" t="s">
        <v>34</v>
      </c>
      <c r="V1021" s="26" t="s">
        <v>48</v>
      </c>
      <c r="W1021" s="26" t="s">
        <v>34</v>
      </c>
      <c r="X1021" s="26" t="s">
        <v>48</v>
      </c>
      <c r="Y1021" s="9"/>
      <c r="Z1021" s="9"/>
      <c r="AA1021" s="9"/>
    </row>
    <row r="1022" spans="1:32" ht="16.5" thickTop="1" thickBot="1" x14ac:dyDescent="0.3">
      <c r="A1022" s="9"/>
      <c r="B1022" s="9"/>
      <c r="C1022" s="9"/>
      <c r="D1022" s="9"/>
      <c r="E1022" s="11"/>
      <c r="F1022" s="11"/>
      <c r="G1022" s="14"/>
      <c r="H1022" s="11"/>
      <c r="I1022" s="15">
        <v>5</v>
      </c>
      <c r="J1022" s="11">
        <v>75</v>
      </c>
      <c r="K1022" s="12">
        <f>CEILING(H1021*0.9*J1022/100,2.5)</f>
        <v>107.5</v>
      </c>
      <c r="M1022" s="9"/>
      <c r="N1022" s="14"/>
      <c r="O1022" s="11"/>
      <c r="P1022" s="15">
        <v>5</v>
      </c>
      <c r="Q1022" s="11">
        <v>65</v>
      </c>
      <c r="R1022" s="12">
        <f>CEILING(O1021*Q1022/100*0.9,5)</f>
        <v>110</v>
      </c>
      <c r="T1022" s="9"/>
      <c r="U1022" s="8">
        <f>IF(V1004&gt;11.5,U1004+2.5,U1004)</f>
        <v>70</v>
      </c>
      <c r="V1022" s="4"/>
      <c r="W1022" s="8">
        <f>IF(X1018&gt;11.5,W1018+2.5,W1018)</f>
        <v>42.5</v>
      </c>
      <c r="X1022" s="24"/>
      <c r="Y1022" s="9"/>
      <c r="Z1022" s="9"/>
      <c r="AA1022" s="9"/>
    </row>
    <row r="1023" spans="1:32" ht="16.5" thickTop="1" thickBot="1" x14ac:dyDescent="0.3">
      <c r="A1023" s="9"/>
      <c r="B1023" s="9"/>
      <c r="C1023" s="9"/>
      <c r="D1023" s="9"/>
      <c r="E1023" s="11"/>
      <c r="F1023" s="11"/>
      <c r="G1023" s="14"/>
      <c r="H1023" s="11"/>
      <c r="I1023" s="15">
        <v>3</v>
      </c>
      <c r="J1023" s="11">
        <v>85</v>
      </c>
      <c r="K1023" s="12">
        <f>CEILING(H1021*0.9*J1023/100,2.5)</f>
        <v>122.5</v>
      </c>
      <c r="M1023" s="9"/>
      <c r="N1023" s="14"/>
      <c r="O1023" s="11"/>
      <c r="P1023" s="15">
        <v>5</v>
      </c>
      <c r="Q1023" s="11">
        <v>65</v>
      </c>
      <c r="R1023" s="12">
        <f>CEILING(O1021*Q1023/100*0.9,5)</f>
        <v>110</v>
      </c>
      <c r="T1023" s="9"/>
      <c r="U1023" s="8">
        <f>U1022</f>
        <v>70</v>
      </c>
      <c r="V1023" s="4"/>
      <c r="W1023" s="8">
        <f>W1022</f>
        <v>42.5</v>
      </c>
      <c r="X1023" s="24"/>
      <c r="Y1023" s="9"/>
      <c r="Z1023" s="9"/>
      <c r="AA1023" s="9"/>
    </row>
    <row r="1024" spans="1:32" ht="16.5" thickTop="1" thickBot="1" x14ac:dyDescent="0.3">
      <c r="A1024" s="9"/>
      <c r="B1024" s="9"/>
      <c r="C1024" s="9"/>
      <c r="D1024" s="9"/>
      <c r="E1024" s="11"/>
      <c r="F1024" s="11"/>
      <c r="G1024" s="14"/>
      <c r="H1024" s="11" t="s">
        <v>35</v>
      </c>
      <c r="I1024" s="15">
        <v>1</v>
      </c>
      <c r="J1024" s="11">
        <v>95</v>
      </c>
      <c r="K1024" s="12">
        <f>CEILING(H1021*0.9*J1024/100,2.5)</f>
        <v>135</v>
      </c>
      <c r="M1024" s="9"/>
      <c r="N1024" s="14"/>
      <c r="O1024" s="11"/>
      <c r="P1024" s="15">
        <v>5</v>
      </c>
      <c r="Q1024" s="11">
        <v>75</v>
      </c>
      <c r="R1024" s="12">
        <f>CEILING(O1021*Q1024/100*0.9,5)</f>
        <v>125</v>
      </c>
      <c r="T1024" s="9"/>
      <c r="U1024" s="8">
        <f>U1023</f>
        <v>70</v>
      </c>
      <c r="V1024" s="4"/>
      <c r="W1024" s="8">
        <f>W1023</f>
        <v>42.5</v>
      </c>
      <c r="X1024" s="24"/>
      <c r="Y1024" s="9"/>
      <c r="Z1024" s="9"/>
      <c r="AA1024" s="9"/>
    </row>
    <row r="1025" spans="1:32" ht="16.5" thickTop="1" thickBot="1" x14ac:dyDescent="0.3">
      <c r="A1025" s="9"/>
      <c r="B1025" s="9"/>
      <c r="C1025" s="9"/>
      <c r="D1025" s="9"/>
      <c r="E1025" s="11"/>
      <c r="F1025" s="11"/>
      <c r="G1025" s="14"/>
      <c r="H1025" s="11"/>
      <c r="I1025" s="11"/>
      <c r="J1025" s="11"/>
      <c r="K1025" s="11"/>
      <c r="L1025" s="9"/>
      <c r="M1025" s="9"/>
      <c r="N1025" s="14"/>
      <c r="O1025" s="11"/>
      <c r="P1025" s="15">
        <v>5</v>
      </c>
      <c r="Q1025" s="11">
        <v>75</v>
      </c>
      <c r="R1025" s="12">
        <f>CEILING(O1021*Q1025/100*0.9,5)</f>
        <v>125</v>
      </c>
      <c r="T1025" s="9"/>
      <c r="U1025" s="8">
        <f>U1024</f>
        <v>70</v>
      </c>
      <c r="V1025" s="4"/>
      <c r="W1025" s="8">
        <f>W1024</f>
        <v>42.5</v>
      </c>
      <c r="X1025" s="25"/>
      <c r="Y1025" s="9"/>
      <c r="Z1025" s="9"/>
      <c r="AA1025" s="9"/>
    </row>
    <row r="1026" spans="1:32" ht="16.5" thickTop="1" thickBot="1" x14ac:dyDescent="0.3">
      <c r="A1026" s="9"/>
      <c r="B1026" s="9"/>
      <c r="C1026" s="9"/>
      <c r="D1026" s="9"/>
      <c r="E1026" s="11"/>
      <c r="F1026" s="11"/>
      <c r="G1026" s="14"/>
      <c r="H1026" s="11"/>
      <c r="I1026" s="11"/>
      <c r="J1026" s="11"/>
      <c r="K1026" s="11"/>
      <c r="L1026" s="9"/>
      <c r="M1026" s="9"/>
      <c r="N1026" s="14"/>
      <c r="O1026" s="11"/>
      <c r="P1026" s="16">
        <v>5</v>
      </c>
      <c r="Q1026" s="11">
        <v>85</v>
      </c>
      <c r="R1026" s="12">
        <f>CEILING(O1021*Q1026/100*0.9,5)</f>
        <v>145</v>
      </c>
      <c r="T1026" s="9"/>
      <c r="U1026" s="9"/>
      <c r="V1026" s="9"/>
      <c r="W1026" s="9"/>
      <c r="X1026" s="9"/>
      <c r="Y1026" s="9"/>
      <c r="Z1026" s="9"/>
      <c r="AA1026" s="9"/>
      <c r="AC1026">
        <f>K1024*L1024*0.0333+K1024</f>
        <v>135</v>
      </c>
      <c r="AE1026">
        <f>R1026*S1026*0.0333+R1026</f>
        <v>145</v>
      </c>
    </row>
    <row r="1027" spans="1:32" ht="16.5" thickTop="1" thickBot="1" x14ac:dyDescent="0.3">
      <c r="A1027" s="9"/>
      <c r="B1027" s="9"/>
      <c r="C1027">
        <f>IF(H1027&gt;3.4,0,H1027)+IF(O1027&gt;3.4,0,O1027)</f>
        <v>2</v>
      </c>
      <c r="D1027" t="s">
        <v>16</v>
      </c>
      <c r="E1027" t="s">
        <v>3</v>
      </c>
      <c r="F1027" s="9"/>
      <c r="G1027" s="14" t="s">
        <v>4</v>
      </c>
      <c r="H1027" s="11">
        <v>4</v>
      </c>
      <c r="I1027" s="11"/>
      <c r="J1027" s="11"/>
      <c r="K1027" s="11"/>
      <c r="L1027" s="9"/>
      <c r="M1027" s="9"/>
      <c r="N1027" s="14" t="s">
        <v>13</v>
      </c>
      <c r="O1027" s="11">
        <v>2</v>
      </c>
      <c r="P1027" s="11"/>
      <c r="Q1027" s="11"/>
      <c r="R1027" s="11"/>
      <c r="S1027" s="9"/>
      <c r="T1027" s="9"/>
      <c r="U1027" s="9"/>
      <c r="V1027" s="28" t="s">
        <v>28</v>
      </c>
      <c r="W1027" s="9"/>
      <c r="X1027" s="27" t="s">
        <v>25</v>
      </c>
      <c r="Y1027" s="9"/>
      <c r="Z1027" s="27" t="s">
        <v>26</v>
      </c>
      <c r="AA1027" s="9"/>
    </row>
    <row r="1028" spans="1:32" ht="31.5" thickTop="1" thickBot="1" x14ac:dyDescent="0.3">
      <c r="A1028" s="9"/>
      <c r="B1028" s="9"/>
      <c r="C1028" s="9"/>
      <c r="D1028" s="9"/>
      <c r="E1028" s="11"/>
      <c r="F1028" s="11"/>
      <c r="G1028" s="14" t="s">
        <v>33</v>
      </c>
      <c r="H1028" s="20">
        <f>H1007</f>
        <v>92.5</v>
      </c>
      <c r="I1028" s="11" t="s">
        <v>31</v>
      </c>
      <c r="J1028" s="11" t="s">
        <v>30</v>
      </c>
      <c r="K1028" s="11" t="s">
        <v>34</v>
      </c>
      <c r="L1028" s="10" t="s">
        <v>32</v>
      </c>
      <c r="M1028" s="10"/>
      <c r="N1028" s="14" t="s">
        <v>33</v>
      </c>
      <c r="O1028" s="20">
        <f>O1007</f>
        <v>225</v>
      </c>
      <c r="P1028" s="11" t="s">
        <v>31</v>
      </c>
      <c r="Q1028" s="11" t="s">
        <v>30</v>
      </c>
      <c r="R1028" s="11" t="s">
        <v>34</v>
      </c>
      <c r="S1028" s="10" t="s">
        <v>32</v>
      </c>
      <c r="T1028" s="10"/>
      <c r="U1028" s="26" t="s">
        <v>34</v>
      </c>
      <c r="V1028" s="26" t="s">
        <v>48</v>
      </c>
      <c r="W1028" s="26" t="s">
        <v>34</v>
      </c>
      <c r="X1028" s="26" t="s">
        <v>48</v>
      </c>
      <c r="Y1028" s="26" t="s">
        <v>34</v>
      </c>
      <c r="Z1028" s="26" t="s">
        <v>48</v>
      </c>
      <c r="AA1028" s="9"/>
    </row>
    <row r="1029" spans="1:32" ht="16.5" thickTop="1" thickBot="1" x14ac:dyDescent="0.3">
      <c r="A1029" s="9"/>
      <c r="B1029" s="9"/>
      <c r="C1029" s="9"/>
      <c r="D1029" s="9"/>
      <c r="E1029" s="11"/>
      <c r="F1029" s="11"/>
      <c r="G1029" s="14"/>
      <c r="H1029" s="11"/>
      <c r="I1029" s="15">
        <v>5</v>
      </c>
      <c r="J1029" s="11">
        <v>40</v>
      </c>
      <c r="K1029" s="12">
        <f>CEILING(H1028*J1029/100*0.9,2.5)</f>
        <v>35</v>
      </c>
      <c r="M1029" s="9"/>
      <c r="N1029" s="14"/>
      <c r="O1029" s="11"/>
      <c r="P1029" s="15">
        <v>3</v>
      </c>
      <c r="Q1029" s="11">
        <v>70</v>
      </c>
      <c r="R1029" s="12">
        <f>CEILING(O1028*Q1029/100*0.9,5)</f>
        <v>145</v>
      </c>
      <c r="T1029" s="9"/>
      <c r="U1029" s="8">
        <f>IF(V1011&gt;11.5,U1011+2.5,U1011)</f>
        <v>17.5</v>
      </c>
      <c r="V1029" s="4"/>
      <c r="W1029" s="8">
        <f>IF(X1011&gt;11.5,W1011+2.5,W1011)</f>
        <v>35</v>
      </c>
      <c r="X1029" s="24"/>
      <c r="Y1029" s="8">
        <f>IF(Z1011&gt;11.5,Y1011+2,Y1011)</f>
        <v>8</v>
      </c>
      <c r="Z1029" s="24"/>
      <c r="AA1029" s="9"/>
    </row>
    <row r="1030" spans="1:32" ht="16.5" thickTop="1" thickBot="1" x14ac:dyDescent="0.3">
      <c r="A1030" s="9"/>
      <c r="B1030" s="9"/>
      <c r="C1030" s="9"/>
      <c r="D1030" s="9"/>
      <c r="E1030" s="11"/>
      <c r="F1030" s="11"/>
      <c r="G1030" s="14"/>
      <c r="H1030" s="11"/>
      <c r="I1030" s="15">
        <v>5</v>
      </c>
      <c r="J1030" s="11">
        <v>40</v>
      </c>
      <c r="K1030" s="12">
        <f>CEILING(H1028*J1030/100*0.9,2.5)</f>
        <v>35</v>
      </c>
      <c r="M1030" s="9"/>
      <c r="N1030" s="14"/>
      <c r="O1030" s="11"/>
      <c r="P1030" s="15">
        <v>3</v>
      </c>
      <c r="Q1030" s="11">
        <v>70</v>
      </c>
      <c r="R1030" s="12">
        <f>CEILING(O1028*Q1030/100*0.9,5)</f>
        <v>145</v>
      </c>
      <c r="T1030" s="9"/>
      <c r="U1030" s="8">
        <f>U1029</f>
        <v>17.5</v>
      </c>
      <c r="V1030" s="3"/>
      <c r="W1030" s="8">
        <f>W1029</f>
        <v>35</v>
      </c>
      <c r="X1030" s="24"/>
      <c r="Y1030" s="8">
        <f>Y1029</f>
        <v>8</v>
      </c>
      <c r="Z1030" s="24"/>
      <c r="AA1030" s="9"/>
    </row>
    <row r="1031" spans="1:32" ht="16.5" thickTop="1" thickBot="1" x14ac:dyDescent="0.3">
      <c r="A1031" s="9"/>
      <c r="B1031" s="9"/>
      <c r="C1031" s="9"/>
      <c r="D1031" s="9"/>
      <c r="E1031" s="11"/>
      <c r="F1031" s="11"/>
      <c r="G1031" s="14"/>
      <c r="H1031" s="11"/>
      <c r="I1031" s="15">
        <v>5</v>
      </c>
      <c r="J1031" s="11">
        <v>50</v>
      </c>
      <c r="K1031" s="12">
        <f>CEILING(H1028*J1031/100*0.9,2.5)</f>
        <v>42.5</v>
      </c>
      <c r="M1031" s="9"/>
      <c r="N1031" s="14"/>
      <c r="O1031" s="11"/>
      <c r="P1031" s="15">
        <v>3</v>
      </c>
      <c r="Q1031" s="11">
        <v>80</v>
      </c>
      <c r="R1031" s="12">
        <f>CEILING(O1028*Q1031/100*0.9,5)</f>
        <v>165</v>
      </c>
      <c r="T1031" s="9"/>
      <c r="U1031" s="8">
        <f>U1030</f>
        <v>17.5</v>
      </c>
      <c r="W1031" s="8">
        <f>W1030</f>
        <v>35</v>
      </c>
      <c r="X1031" s="24"/>
      <c r="Y1031" s="8">
        <f>Y1030</f>
        <v>8</v>
      </c>
      <c r="Z1031" s="24"/>
      <c r="AA1031" s="9"/>
    </row>
    <row r="1032" spans="1:32" ht="16.5" thickTop="1" thickBot="1" x14ac:dyDescent="0.3">
      <c r="A1032" s="9"/>
      <c r="B1032" s="9"/>
      <c r="C1032" s="9"/>
      <c r="D1032" s="9"/>
      <c r="E1032" s="11"/>
      <c r="F1032" s="11"/>
      <c r="G1032" s="14"/>
      <c r="H1032" s="11"/>
      <c r="I1032" s="15">
        <v>5</v>
      </c>
      <c r="J1032" s="11">
        <v>50</v>
      </c>
      <c r="K1032" s="12">
        <f>CEILING(H1028*J1032/100*0.9,2.5)</f>
        <v>42.5</v>
      </c>
      <c r="M1032" s="9"/>
      <c r="N1032" s="14"/>
      <c r="O1032" s="11"/>
      <c r="P1032" s="15">
        <v>3</v>
      </c>
      <c r="Q1032" s="11">
        <v>80</v>
      </c>
      <c r="R1032" s="12">
        <f>CEILING(O1028*Q1032/100*0.9,5)</f>
        <v>165</v>
      </c>
      <c r="T1032" s="9"/>
      <c r="U1032" s="8">
        <f>U1031</f>
        <v>17.5</v>
      </c>
      <c r="W1032" s="8">
        <f>W1031</f>
        <v>35</v>
      </c>
      <c r="X1032" s="25"/>
      <c r="Y1032" s="8">
        <f>Y1031</f>
        <v>8</v>
      </c>
      <c r="Z1032" s="25"/>
      <c r="AA1032" s="9"/>
    </row>
    <row r="1033" spans="1:32" ht="16.5" thickTop="1" thickBot="1" x14ac:dyDescent="0.3">
      <c r="A1033" s="9"/>
      <c r="B1033" s="9"/>
      <c r="C1033" s="9"/>
      <c r="D1033" s="9"/>
      <c r="E1033" s="11"/>
      <c r="F1033" s="11"/>
      <c r="G1033" s="14"/>
      <c r="H1033" s="11"/>
      <c r="I1033" s="16">
        <v>5</v>
      </c>
      <c r="J1033" s="11">
        <v>60</v>
      </c>
      <c r="K1033" s="12">
        <f>CEILING(H1028*J1033/100*0.9,2.5)</f>
        <v>50</v>
      </c>
      <c r="M1033" s="9"/>
      <c r="N1033" s="14"/>
      <c r="O1033" s="11"/>
      <c r="P1033" s="16">
        <v>3</v>
      </c>
      <c r="Q1033" s="11">
        <v>90</v>
      </c>
      <c r="R1033" s="12">
        <f>CEILING(O1028*Q1033/100*0.9,5)</f>
        <v>185</v>
      </c>
      <c r="T1033" s="9"/>
      <c r="U1033" s="9"/>
      <c r="V1033" s="9"/>
      <c r="W1033" s="9"/>
      <c r="X1033" s="9"/>
      <c r="Y1033" s="9"/>
      <c r="Z1033" s="9"/>
      <c r="AA1033" s="9"/>
      <c r="AD1033">
        <f>K1033*L1033*0.0333+K1033</f>
        <v>50</v>
      </c>
      <c r="AF1033">
        <f>R1033*S1033*0.0333+R1033</f>
        <v>185</v>
      </c>
    </row>
    <row r="1034" spans="1:32" ht="16.5" thickTop="1" thickBot="1" x14ac:dyDescent="0.3">
      <c r="A1034" s="9"/>
      <c r="B1034" s="9"/>
      <c r="C1034">
        <f>IF(H1034&gt;3.4,0,H1034)+IF(O1034&gt;3.4,0,O1034)</f>
        <v>2</v>
      </c>
      <c r="D1034" t="s">
        <v>17</v>
      </c>
      <c r="E1034" t="s">
        <v>2</v>
      </c>
      <c r="F1034" s="9"/>
      <c r="G1034" s="14" t="s">
        <v>14</v>
      </c>
      <c r="H1034" s="11">
        <v>4</v>
      </c>
      <c r="I1034" s="11"/>
      <c r="J1034" s="11"/>
      <c r="K1034" s="11"/>
      <c r="L1034" s="9"/>
      <c r="M1034" s="9"/>
      <c r="N1034" s="14" t="s">
        <v>12</v>
      </c>
      <c r="O1034" s="11">
        <v>2</v>
      </c>
      <c r="P1034" s="11"/>
      <c r="Q1034" s="11"/>
      <c r="R1034" s="11"/>
      <c r="S1034" s="9"/>
      <c r="T1034" s="9"/>
      <c r="U1034" s="9"/>
      <c r="V1034" s="27" t="s">
        <v>47</v>
      </c>
      <c r="W1034" s="9"/>
      <c r="X1034" s="17" t="s">
        <v>27</v>
      </c>
      <c r="Y1034" s="9"/>
      <c r="Z1034" s="9"/>
      <c r="AA1034" s="9"/>
    </row>
    <row r="1035" spans="1:32" ht="31.5" thickTop="1" thickBot="1" x14ac:dyDescent="0.3">
      <c r="A1035" s="9"/>
      <c r="B1035" s="9"/>
      <c r="C1035" s="9"/>
      <c r="D1035" s="9"/>
      <c r="E1035" s="11"/>
      <c r="F1035" s="11"/>
      <c r="G1035" s="14" t="s">
        <v>33</v>
      </c>
      <c r="H1035" s="20">
        <f>H1021</f>
        <v>157.5</v>
      </c>
      <c r="I1035" s="11" t="s">
        <v>31</v>
      </c>
      <c r="J1035" s="11" t="s">
        <v>30</v>
      </c>
      <c r="K1035" s="11" t="s">
        <v>34</v>
      </c>
      <c r="L1035" s="10" t="s">
        <v>32</v>
      </c>
      <c r="M1035" s="10"/>
      <c r="N1035" s="14" t="s">
        <v>33</v>
      </c>
      <c r="O1035" s="20">
        <f>O1021</f>
        <v>185</v>
      </c>
      <c r="P1035" s="11" t="s">
        <v>31</v>
      </c>
      <c r="Q1035" s="11" t="s">
        <v>30</v>
      </c>
      <c r="R1035" s="11" t="s">
        <v>34</v>
      </c>
      <c r="S1035" s="10" t="s">
        <v>32</v>
      </c>
      <c r="T1035" s="10"/>
      <c r="U1035" s="26" t="s">
        <v>34</v>
      </c>
      <c r="V1035" s="26" t="s">
        <v>48</v>
      </c>
      <c r="W1035" s="26" t="s">
        <v>34</v>
      </c>
      <c r="X1035" s="26" t="s">
        <v>48</v>
      </c>
      <c r="Y1035" s="9"/>
      <c r="Z1035" s="9"/>
      <c r="AA1035" s="9"/>
    </row>
    <row r="1036" spans="1:32" ht="16.5" thickTop="1" thickBot="1" x14ac:dyDescent="0.3">
      <c r="A1036" s="9"/>
      <c r="B1036" s="9"/>
      <c r="C1036" s="9"/>
      <c r="D1036" s="9"/>
      <c r="E1036" s="11"/>
      <c r="F1036" s="11"/>
      <c r="G1036" s="14"/>
      <c r="H1036" s="11"/>
      <c r="I1036" s="15">
        <v>5</v>
      </c>
      <c r="J1036" s="11">
        <v>40</v>
      </c>
      <c r="K1036" s="12">
        <f>CEILING(H1035*J1036/100*0.9,2.5)</f>
        <v>57.5</v>
      </c>
      <c r="M1036" s="9"/>
      <c r="N1036" s="14"/>
      <c r="O1036" s="11"/>
      <c r="P1036" s="15">
        <v>3</v>
      </c>
      <c r="Q1036" s="11">
        <v>70</v>
      </c>
      <c r="R1036" s="12">
        <f>CEILING(O1035*Q1036/100*0.9,5)</f>
        <v>120</v>
      </c>
      <c r="T1036" s="9"/>
      <c r="U1036" s="8">
        <f>IF(V1018&gt;11.5,U1018+2.5,U1018)</f>
        <v>60</v>
      </c>
      <c r="W1036" s="8">
        <f>IF(X1018&gt;11.5,W1018+2.5,W1018)</f>
        <v>42.5</v>
      </c>
      <c r="X1036" s="24"/>
      <c r="Y1036" s="9"/>
      <c r="Z1036" s="9"/>
      <c r="AA1036" s="9"/>
    </row>
    <row r="1037" spans="1:32" ht="16.5" thickTop="1" thickBot="1" x14ac:dyDescent="0.3">
      <c r="A1037" s="9"/>
      <c r="B1037" s="9"/>
      <c r="C1037" s="9"/>
      <c r="D1037" s="9"/>
      <c r="E1037" s="11"/>
      <c r="F1037" s="11"/>
      <c r="G1037" s="14"/>
      <c r="H1037" s="11"/>
      <c r="I1037" s="15">
        <v>5</v>
      </c>
      <c r="J1037" s="11">
        <v>40</v>
      </c>
      <c r="K1037" s="12">
        <f>CEILING(H1035*J1037/100*0.9,2.5)</f>
        <v>57.5</v>
      </c>
      <c r="M1037" s="9"/>
      <c r="N1037" s="14"/>
      <c r="O1037" s="11"/>
      <c r="P1037" s="15">
        <v>3</v>
      </c>
      <c r="Q1037" s="11">
        <v>70</v>
      </c>
      <c r="R1037" s="12">
        <f>CEILING(O1035*Q1037/100*0.9,5)</f>
        <v>120</v>
      </c>
      <c r="T1037" s="9"/>
      <c r="U1037" s="8">
        <f>U1036</f>
        <v>60</v>
      </c>
      <c r="W1037" s="8">
        <f>W1036</f>
        <v>42.5</v>
      </c>
      <c r="X1037" s="24"/>
      <c r="Y1037" s="9"/>
      <c r="Z1037" s="9"/>
      <c r="AA1037" s="9"/>
    </row>
    <row r="1038" spans="1:32" ht="16.5" thickTop="1" thickBot="1" x14ac:dyDescent="0.3">
      <c r="A1038" s="9"/>
      <c r="B1038" s="9"/>
      <c r="C1038" s="9"/>
      <c r="D1038" s="9"/>
      <c r="E1038" s="11"/>
      <c r="F1038" s="11"/>
      <c r="G1038" s="14"/>
      <c r="H1038" s="11"/>
      <c r="I1038" s="15">
        <v>5</v>
      </c>
      <c r="J1038" s="11">
        <v>50</v>
      </c>
      <c r="K1038" s="12">
        <f>CEILING(H1035*J1038/100*0.9,2.5)</f>
        <v>72.5</v>
      </c>
      <c r="M1038" s="9"/>
      <c r="N1038" s="14"/>
      <c r="O1038" s="11"/>
      <c r="P1038" s="15">
        <v>3</v>
      </c>
      <c r="Q1038" s="11">
        <v>80</v>
      </c>
      <c r="R1038" s="12">
        <f>CEILING(O1035*Q1038/100*0.9,5)</f>
        <v>135</v>
      </c>
      <c r="T1038" s="9"/>
      <c r="U1038" s="8">
        <f>U1037</f>
        <v>60</v>
      </c>
      <c r="W1038" s="8">
        <f>W1037</f>
        <v>42.5</v>
      </c>
      <c r="X1038" s="24"/>
      <c r="Y1038" s="9"/>
      <c r="Z1038" s="9"/>
      <c r="AA1038" s="9"/>
    </row>
    <row r="1039" spans="1:32" ht="16.5" thickTop="1" thickBot="1" x14ac:dyDescent="0.3">
      <c r="A1039" s="9"/>
      <c r="B1039" s="9"/>
      <c r="C1039" s="9"/>
      <c r="D1039" s="9"/>
      <c r="E1039" s="11"/>
      <c r="F1039" s="11"/>
      <c r="G1039" s="14"/>
      <c r="H1039" s="11"/>
      <c r="I1039" s="15">
        <v>5</v>
      </c>
      <c r="J1039" s="11">
        <v>50</v>
      </c>
      <c r="K1039" s="12">
        <f>CEILING(H1035*J1039/100*0.9,2.5)</f>
        <v>72.5</v>
      </c>
      <c r="M1039" s="9"/>
      <c r="N1039" s="14"/>
      <c r="O1039" s="11"/>
      <c r="P1039" s="15">
        <v>3</v>
      </c>
      <c r="Q1039" s="11">
        <v>80</v>
      </c>
      <c r="R1039" s="12">
        <f>CEILING(O1035*Q1039/100*0.9,5)</f>
        <v>135</v>
      </c>
      <c r="T1039" s="9"/>
      <c r="U1039" s="8">
        <f>U1038</f>
        <v>60</v>
      </c>
      <c r="W1039" s="8">
        <f>W1038</f>
        <v>42.5</v>
      </c>
      <c r="X1039" s="25"/>
      <c r="Y1039" s="9"/>
      <c r="Z1039" s="9"/>
      <c r="AA1039" s="9"/>
    </row>
    <row r="1040" spans="1:32" ht="16.5" thickTop="1" thickBot="1" x14ac:dyDescent="0.3">
      <c r="A1040" s="9"/>
      <c r="B1040" s="9"/>
      <c r="C1040" s="9"/>
      <c r="D1040" s="9"/>
      <c r="E1040" s="11"/>
      <c r="F1040" s="11"/>
      <c r="G1040" s="14"/>
      <c r="H1040" s="11"/>
      <c r="I1040" s="16">
        <v>5</v>
      </c>
      <c r="J1040" s="11">
        <v>60</v>
      </c>
      <c r="K1040" s="12">
        <f>CEILING(H1035*J1040/100*0.9,2.5)</f>
        <v>87.5</v>
      </c>
      <c r="M1040" s="9"/>
      <c r="N1040" s="14"/>
      <c r="O1040" s="11"/>
      <c r="P1040" s="16">
        <v>3</v>
      </c>
      <c r="Q1040" s="11">
        <v>90</v>
      </c>
      <c r="R1040" s="12">
        <f>CEILING(O1035*Q1040/100*0.9,5)</f>
        <v>150</v>
      </c>
      <c r="T1040" s="9"/>
      <c r="U1040" s="9"/>
      <c r="V1040" s="9"/>
      <c r="W1040" s="9"/>
      <c r="X1040" s="9"/>
      <c r="Y1040" s="9"/>
      <c r="Z1040" s="9"/>
      <c r="AA1040" s="9"/>
      <c r="AC1040">
        <f>K1040*L1040*0.0333+K1040</f>
        <v>87.5</v>
      </c>
      <c r="AE1040">
        <f>R1040*S1040*0.0333+R1040</f>
        <v>150</v>
      </c>
    </row>
    <row r="1041" spans="1:32" ht="16.5" thickTop="1" thickBot="1" x14ac:dyDescent="0.3">
      <c r="A1041" s="9"/>
      <c r="B1041" s="1" t="s">
        <v>80</v>
      </c>
      <c r="C1041">
        <f>IF(H1041&gt;3.4,0,H1041)+IF(O1041&gt;3.4,0,O1041)</f>
        <v>4</v>
      </c>
      <c r="D1041" t="s">
        <v>15</v>
      </c>
      <c r="E1041" t="s">
        <v>2</v>
      </c>
      <c r="F1041" s="9"/>
      <c r="G1041" s="14" t="s">
        <v>14</v>
      </c>
      <c r="H1041" s="11">
        <v>1</v>
      </c>
      <c r="I1041" s="11"/>
      <c r="J1041" s="11"/>
      <c r="K1041" s="11"/>
      <c r="L1041" s="9"/>
      <c r="M1041" s="9"/>
      <c r="N1041" s="14" t="s">
        <v>12</v>
      </c>
      <c r="O1041" s="11">
        <v>3</v>
      </c>
      <c r="P1041" s="11"/>
      <c r="Q1041" s="11"/>
      <c r="R1041" s="11"/>
      <c r="S1041" s="9"/>
      <c r="T1041" s="9"/>
      <c r="U1041" s="30"/>
      <c r="V1041" s="29" t="s">
        <v>49</v>
      </c>
      <c r="W1041" s="9"/>
      <c r="X1041" s="31" t="s">
        <v>27</v>
      </c>
      <c r="Y1041" s="9"/>
      <c r="Z1041" s="9"/>
      <c r="AA1041" s="9"/>
    </row>
    <row r="1042" spans="1:32" ht="31.5" thickTop="1" thickBot="1" x14ac:dyDescent="0.3">
      <c r="A1042" s="9"/>
      <c r="B1042" s="9"/>
      <c r="C1042" s="9"/>
      <c r="D1042" s="9"/>
      <c r="E1042" s="11"/>
      <c r="F1042" s="11"/>
      <c r="G1042" s="14" t="s">
        <v>33</v>
      </c>
      <c r="H1042" s="20">
        <f>H1035+IF(L1024&lt;3.5,2.5,5)</f>
        <v>160</v>
      </c>
      <c r="I1042" s="11" t="s">
        <v>31</v>
      </c>
      <c r="J1042" s="11" t="s">
        <v>30</v>
      </c>
      <c r="K1042" s="11" t="s">
        <v>34</v>
      </c>
      <c r="L1042" s="10" t="s">
        <v>32</v>
      </c>
      <c r="M1042" s="10"/>
      <c r="N1042" s="14"/>
      <c r="O1042" s="20">
        <f>O1035</f>
        <v>185</v>
      </c>
      <c r="P1042" s="11" t="s">
        <v>31</v>
      </c>
      <c r="Q1042" s="11" t="s">
        <v>30</v>
      </c>
      <c r="R1042" s="11" t="s">
        <v>34</v>
      </c>
      <c r="S1042" s="10" t="s">
        <v>32</v>
      </c>
      <c r="T1042" s="10"/>
      <c r="U1042" s="26" t="s">
        <v>34</v>
      </c>
      <c r="V1042" s="26" t="s">
        <v>48</v>
      </c>
      <c r="W1042" s="26" t="s">
        <v>34</v>
      </c>
      <c r="X1042" s="26" t="s">
        <v>48</v>
      </c>
      <c r="Y1042" s="9"/>
      <c r="Z1042" s="9"/>
      <c r="AA1042" s="9"/>
    </row>
    <row r="1043" spans="1:32" ht="16.5" thickTop="1" thickBot="1" x14ac:dyDescent="0.3">
      <c r="A1043" s="9"/>
      <c r="B1043" s="9"/>
      <c r="C1043" s="9"/>
      <c r="D1043" s="9"/>
      <c r="E1043" s="11"/>
      <c r="F1043" s="11"/>
      <c r="G1043" s="14"/>
      <c r="H1043" s="11"/>
      <c r="I1043" s="15">
        <v>5</v>
      </c>
      <c r="J1043" s="11">
        <v>65</v>
      </c>
      <c r="K1043" s="12">
        <f>CEILING(H1042*J1043/100*0.9,2.5)</f>
        <v>95</v>
      </c>
      <c r="M1043" s="9"/>
      <c r="N1043" s="14"/>
      <c r="O1043" s="11"/>
      <c r="P1043" s="15">
        <v>5</v>
      </c>
      <c r="Q1043" s="11">
        <v>75</v>
      </c>
      <c r="R1043" s="12">
        <f>CEILING(O1042*0.9*Q1043/100,5)</f>
        <v>125</v>
      </c>
      <c r="T1043" s="9"/>
      <c r="U1043" s="8">
        <f>IF(V1025&gt;11.5,U1025+2.5,U1025)</f>
        <v>70</v>
      </c>
      <c r="V1043" s="4"/>
      <c r="W1043" s="8">
        <f>IF(X1039&gt;11.5,W1039+2.5,W1039)</f>
        <v>42.5</v>
      </c>
      <c r="X1043" s="24"/>
      <c r="Y1043" s="9"/>
      <c r="Z1043" s="9"/>
      <c r="AA1043" s="9"/>
    </row>
    <row r="1044" spans="1:32" ht="16.5" thickTop="1" thickBot="1" x14ac:dyDescent="0.3">
      <c r="A1044" s="9"/>
      <c r="B1044" s="9"/>
      <c r="C1044" s="9"/>
      <c r="D1044" s="9"/>
      <c r="E1044" s="11"/>
      <c r="F1044" s="11"/>
      <c r="G1044" s="14"/>
      <c r="H1044" s="11"/>
      <c r="I1044" s="15">
        <v>5</v>
      </c>
      <c r="J1044" s="11">
        <v>65</v>
      </c>
      <c r="K1044" s="12">
        <f>CEILING(H1042*J1044/100*0.9,2.5)</f>
        <v>95</v>
      </c>
      <c r="M1044" s="9"/>
      <c r="N1044" s="14"/>
      <c r="O1044" s="11"/>
      <c r="P1044" s="15">
        <v>3</v>
      </c>
      <c r="Q1044" s="11">
        <v>85</v>
      </c>
      <c r="R1044" s="12">
        <f>CEILING(O1042*0.9*Q1044/100,5)</f>
        <v>145</v>
      </c>
      <c r="T1044" s="9"/>
      <c r="U1044" s="8">
        <f>U1043</f>
        <v>70</v>
      </c>
      <c r="V1044" s="4"/>
      <c r="W1044" s="8">
        <f>W1043</f>
        <v>42.5</v>
      </c>
      <c r="X1044" s="24"/>
      <c r="Y1044" s="9"/>
      <c r="Z1044" s="9"/>
      <c r="AA1044" s="9"/>
    </row>
    <row r="1045" spans="1:32" ht="16.5" thickTop="1" thickBot="1" x14ac:dyDescent="0.3">
      <c r="A1045" s="9"/>
      <c r="B1045" s="9"/>
      <c r="C1045" s="9"/>
      <c r="D1045" s="9"/>
      <c r="E1045" s="11"/>
      <c r="F1045" s="11"/>
      <c r="G1045" s="14"/>
      <c r="H1045" s="11"/>
      <c r="I1045" s="15">
        <v>5</v>
      </c>
      <c r="J1045" s="11">
        <v>75</v>
      </c>
      <c r="K1045" s="12">
        <f>CEILING(H1042*J1045/100*0.9,2.5)</f>
        <v>110</v>
      </c>
      <c r="M1045" s="9"/>
      <c r="N1045" s="14"/>
      <c r="O1045" s="11" t="s">
        <v>35</v>
      </c>
      <c r="P1045" s="15">
        <v>1</v>
      </c>
      <c r="Q1045" s="11">
        <v>95</v>
      </c>
      <c r="R1045" s="12">
        <f>CEILING(O1042*0.9*Q1045/100,5)</f>
        <v>160</v>
      </c>
      <c r="T1045" s="9"/>
      <c r="U1045" s="8">
        <f>U1044</f>
        <v>70</v>
      </c>
      <c r="V1045" s="4"/>
      <c r="W1045" s="8">
        <f>W1044</f>
        <v>42.5</v>
      </c>
      <c r="X1045" s="24"/>
      <c r="Y1045" s="9"/>
      <c r="Z1045" s="9"/>
      <c r="AA1045" s="9"/>
    </row>
    <row r="1046" spans="1:32" ht="16.5" thickTop="1" thickBot="1" x14ac:dyDescent="0.3">
      <c r="A1046" s="9"/>
      <c r="B1046" s="9"/>
      <c r="C1046" s="9"/>
      <c r="D1046" s="9"/>
      <c r="E1046" s="11"/>
      <c r="F1046" s="11"/>
      <c r="G1046" s="14"/>
      <c r="H1046" s="11"/>
      <c r="I1046" s="15">
        <v>5</v>
      </c>
      <c r="J1046" s="11">
        <v>75</v>
      </c>
      <c r="K1046" s="12">
        <f>CEILING(H1042*J1046/100*0.9,2.5)</f>
        <v>110</v>
      </c>
      <c r="M1046" s="9"/>
      <c r="N1046" s="14"/>
      <c r="O1046" s="11"/>
      <c r="P1046" s="11"/>
      <c r="Q1046" s="11"/>
      <c r="R1046" s="11"/>
      <c r="S1046" s="9"/>
      <c r="T1046" s="9"/>
      <c r="U1046" s="8">
        <f>U1045</f>
        <v>70</v>
      </c>
      <c r="V1046" s="4"/>
      <c r="W1046" s="8">
        <f>W1045</f>
        <v>42.5</v>
      </c>
      <c r="X1046" s="25"/>
      <c r="Y1046" s="9"/>
      <c r="Z1046" s="9"/>
      <c r="AA1046" s="9"/>
    </row>
    <row r="1047" spans="1:32" ht="16.5" thickTop="1" thickBot="1" x14ac:dyDescent="0.3">
      <c r="A1047" s="9"/>
      <c r="B1047" s="9"/>
      <c r="C1047" s="9"/>
      <c r="D1047" s="9"/>
      <c r="E1047" s="11"/>
      <c r="F1047" s="11"/>
      <c r="G1047" s="14"/>
      <c r="H1047" s="11"/>
      <c r="I1047" s="15">
        <v>5</v>
      </c>
      <c r="J1047" s="11">
        <v>85</v>
      </c>
      <c r="K1047" s="12">
        <f>CEILING(H1042*J1047/100*0.9,2.5)</f>
        <v>122.5</v>
      </c>
      <c r="M1047" s="9"/>
      <c r="N1047" s="14"/>
      <c r="O1047" s="11"/>
      <c r="P1047" s="11"/>
      <c r="Q1047" s="11"/>
      <c r="R1047" s="11"/>
      <c r="S1047" s="9"/>
      <c r="T1047" s="9"/>
      <c r="U1047" s="9"/>
      <c r="V1047" s="9"/>
      <c r="W1047" s="9"/>
      <c r="X1047" s="9"/>
      <c r="Y1047" s="9"/>
      <c r="Z1047" s="9"/>
      <c r="AA1047" s="9"/>
      <c r="AC1047">
        <f>K1047*L1047*0.0333+K1047</f>
        <v>122.5</v>
      </c>
      <c r="AE1047">
        <f>R1045*S1045*0.0333+R1045</f>
        <v>160</v>
      </c>
    </row>
    <row r="1048" spans="1:32" ht="16.5" thickTop="1" thickBot="1" x14ac:dyDescent="0.3">
      <c r="A1048" s="9"/>
      <c r="B1048" s="9"/>
      <c r="C1048">
        <f>IF(H1048&gt;3.4,0,H1048)+IF(O1048&gt;3.4,0,O1048)</f>
        <v>4</v>
      </c>
      <c r="D1048" t="s">
        <v>16</v>
      </c>
      <c r="E1048" t="s">
        <v>3</v>
      </c>
      <c r="F1048" s="9"/>
      <c r="G1048" s="14" t="s">
        <v>4</v>
      </c>
      <c r="H1048" s="11">
        <v>1</v>
      </c>
      <c r="I1048" s="11"/>
      <c r="J1048" s="11"/>
      <c r="K1048" s="11"/>
      <c r="L1048" s="9"/>
      <c r="M1048" s="9"/>
      <c r="N1048" s="14" t="s">
        <v>13</v>
      </c>
      <c r="O1048" s="11">
        <v>3</v>
      </c>
      <c r="P1048" s="11"/>
      <c r="Q1048" s="11"/>
      <c r="R1048" s="11"/>
      <c r="S1048" s="9"/>
      <c r="T1048" s="9"/>
      <c r="U1048" s="9"/>
      <c r="V1048" s="28" t="s">
        <v>28</v>
      </c>
      <c r="W1048" s="9"/>
      <c r="X1048" s="27" t="s">
        <v>25</v>
      </c>
      <c r="Y1048" s="9"/>
      <c r="Z1048" s="27" t="s">
        <v>26</v>
      </c>
      <c r="AA1048" s="9"/>
    </row>
    <row r="1049" spans="1:32" ht="31.5" thickTop="1" thickBot="1" x14ac:dyDescent="0.3">
      <c r="A1049" s="9"/>
      <c r="B1049" s="9"/>
      <c r="C1049" s="9"/>
      <c r="D1049" s="9"/>
      <c r="E1049" s="11"/>
      <c r="F1049" s="11"/>
      <c r="G1049" s="14" t="s">
        <v>33</v>
      </c>
      <c r="H1049" s="20">
        <f>H1007+IF(L1010&lt;3.5,2.5,5)</f>
        <v>95</v>
      </c>
      <c r="I1049" s="11" t="s">
        <v>31</v>
      </c>
      <c r="J1049" s="11" t="s">
        <v>30</v>
      </c>
      <c r="K1049" s="11" t="s">
        <v>34</v>
      </c>
      <c r="L1049" s="10" t="s">
        <v>32</v>
      </c>
      <c r="M1049" s="10"/>
      <c r="N1049" s="14"/>
      <c r="O1049" s="20">
        <f>O1028</f>
        <v>225</v>
      </c>
      <c r="P1049" s="11" t="s">
        <v>31</v>
      </c>
      <c r="Q1049" s="11" t="s">
        <v>30</v>
      </c>
      <c r="R1049" s="11" t="s">
        <v>34</v>
      </c>
      <c r="S1049" s="10" t="s">
        <v>32</v>
      </c>
      <c r="T1049" s="10"/>
      <c r="U1049" s="26" t="s">
        <v>34</v>
      </c>
      <c r="V1049" s="26" t="s">
        <v>48</v>
      </c>
      <c r="W1049" s="26" t="s">
        <v>34</v>
      </c>
      <c r="X1049" s="26" t="s">
        <v>48</v>
      </c>
      <c r="Y1049" s="26" t="s">
        <v>34</v>
      </c>
      <c r="Z1049" s="26" t="s">
        <v>48</v>
      </c>
      <c r="AA1049" s="9"/>
    </row>
    <row r="1050" spans="1:32" ht="16.5" thickTop="1" thickBot="1" x14ac:dyDescent="0.3">
      <c r="A1050" s="9"/>
      <c r="B1050" s="9"/>
      <c r="C1050" s="9"/>
      <c r="D1050" s="9"/>
      <c r="E1050" s="11"/>
      <c r="F1050" s="11"/>
      <c r="G1050" s="14"/>
      <c r="H1050" s="11"/>
      <c r="I1050" s="15">
        <v>5</v>
      </c>
      <c r="J1050" s="11">
        <v>65</v>
      </c>
      <c r="K1050" s="12">
        <f>CEILING(H1049*J1050/100*0.9,2.5)</f>
        <v>57.5</v>
      </c>
      <c r="M1050" s="9"/>
      <c r="N1050" s="14"/>
      <c r="O1050" s="11"/>
      <c r="P1050" s="15">
        <v>5</v>
      </c>
      <c r="Q1050" s="11">
        <v>75</v>
      </c>
      <c r="R1050" s="12">
        <f>CEILING(O1049*0.9*Q1050/100,5)</f>
        <v>155</v>
      </c>
      <c r="T1050" s="9"/>
      <c r="U1050" s="8">
        <f>IF(V1032&gt;11.5,U1032+2.5,U1032)</f>
        <v>17.5</v>
      </c>
      <c r="V1050" s="4"/>
      <c r="W1050" s="8">
        <f>IF(X1032&gt;11.5,W1032+2.5,W1032)</f>
        <v>35</v>
      </c>
      <c r="X1050" s="24"/>
      <c r="Y1050" s="8">
        <f>IF(Z1032&gt;11.5,Y1032+2,Y1032)</f>
        <v>8</v>
      </c>
      <c r="Z1050" s="24"/>
      <c r="AA1050" s="9"/>
    </row>
    <row r="1051" spans="1:32" ht="16.5" thickTop="1" thickBot="1" x14ac:dyDescent="0.3">
      <c r="A1051" s="9"/>
      <c r="B1051" s="9"/>
      <c r="C1051" s="9"/>
      <c r="D1051" s="9"/>
      <c r="E1051" s="11"/>
      <c r="F1051" s="11"/>
      <c r="G1051" s="14"/>
      <c r="H1051" s="11"/>
      <c r="I1051" s="15">
        <v>5</v>
      </c>
      <c r="J1051" s="11">
        <v>65</v>
      </c>
      <c r="K1051" s="12">
        <f>CEILING(H1049*J1051/100*0.9,2.5)</f>
        <v>57.5</v>
      </c>
      <c r="M1051" s="9"/>
      <c r="N1051" s="14"/>
      <c r="O1051" s="11"/>
      <c r="P1051" s="15">
        <v>3</v>
      </c>
      <c r="Q1051" s="11">
        <v>85</v>
      </c>
      <c r="R1051" s="12">
        <f>CEILING(O1049*0.9*Q1051/100,5)</f>
        <v>175</v>
      </c>
      <c r="T1051" s="9"/>
      <c r="U1051" s="8">
        <f>U1050</f>
        <v>17.5</v>
      </c>
      <c r="V1051" s="3"/>
      <c r="W1051" s="8">
        <f>W1050</f>
        <v>35</v>
      </c>
      <c r="X1051" s="24"/>
      <c r="Y1051" s="8">
        <f>Y1050</f>
        <v>8</v>
      </c>
      <c r="Z1051" s="24"/>
      <c r="AA1051" s="9"/>
    </row>
    <row r="1052" spans="1:32" ht="16.5" thickTop="1" thickBot="1" x14ac:dyDescent="0.3">
      <c r="A1052" s="9"/>
      <c r="B1052" s="9"/>
      <c r="C1052" s="9"/>
      <c r="D1052" s="9"/>
      <c r="E1052" s="11"/>
      <c r="F1052" s="11"/>
      <c r="G1052" s="14"/>
      <c r="H1052" s="11"/>
      <c r="I1052" s="15">
        <v>5</v>
      </c>
      <c r="J1052" s="11">
        <v>75</v>
      </c>
      <c r="K1052" s="12">
        <f>CEILING(H1049*J1052/100*0.9,2.5)</f>
        <v>65</v>
      </c>
      <c r="M1052" s="9"/>
      <c r="N1052" s="14"/>
      <c r="O1052" s="11" t="s">
        <v>35</v>
      </c>
      <c r="P1052" s="15">
        <v>1</v>
      </c>
      <c r="Q1052" s="11">
        <v>95</v>
      </c>
      <c r="R1052" s="12">
        <f>CEILING(O1049*0.9*Q1052/100,5)</f>
        <v>195</v>
      </c>
      <c r="T1052" s="9"/>
      <c r="U1052" s="8">
        <f>U1051</f>
        <v>17.5</v>
      </c>
      <c r="W1052" s="8">
        <f>W1051</f>
        <v>35</v>
      </c>
      <c r="X1052" s="24"/>
      <c r="Y1052" s="8">
        <f>Y1051</f>
        <v>8</v>
      </c>
      <c r="Z1052" s="24"/>
      <c r="AA1052" s="9"/>
    </row>
    <row r="1053" spans="1:32" ht="16.5" thickTop="1" thickBot="1" x14ac:dyDescent="0.3">
      <c r="A1053" s="9"/>
      <c r="B1053" s="9"/>
      <c r="C1053" s="9"/>
      <c r="D1053" s="9"/>
      <c r="E1053" s="11"/>
      <c r="F1053" s="11"/>
      <c r="G1053" s="14"/>
      <c r="H1053" s="11"/>
      <c r="I1053" s="15">
        <v>5</v>
      </c>
      <c r="J1053" s="11">
        <v>75</v>
      </c>
      <c r="K1053" s="12">
        <f>CEILING(H1049*J1053/100*0.9,2.5)</f>
        <v>65</v>
      </c>
      <c r="M1053" s="9"/>
      <c r="N1053" s="14"/>
      <c r="O1053" s="11"/>
      <c r="P1053" s="11"/>
      <c r="Q1053" s="11"/>
      <c r="R1053" s="11"/>
      <c r="S1053" s="9"/>
      <c r="T1053" s="9"/>
      <c r="U1053" s="8">
        <f>U1052</f>
        <v>17.5</v>
      </c>
      <c r="W1053" s="8">
        <f>W1052</f>
        <v>35</v>
      </c>
      <c r="X1053" s="25"/>
      <c r="Y1053" s="8">
        <f>Y1052</f>
        <v>8</v>
      </c>
      <c r="Z1053" s="25"/>
      <c r="AA1053" s="9"/>
    </row>
    <row r="1054" spans="1:32" ht="16.5" thickTop="1" thickBot="1" x14ac:dyDescent="0.3">
      <c r="A1054" s="9"/>
      <c r="B1054" s="9"/>
      <c r="C1054" s="9"/>
      <c r="D1054" s="9"/>
      <c r="E1054" s="11"/>
      <c r="F1054" s="11"/>
      <c r="G1054" s="14"/>
      <c r="H1054" s="11"/>
      <c r="I1054" s="15">
        <v>5</v>
      </c>
      <c r="J1054" s="11">
        <v>85</v>
      </c>
      <c r="K1054" s="12">
        <f>CEILING(H1049*J1054/100*0.9,2.5)</f>
        <v>75</v>
      </c>
      <c r="M1054" s="9"/>
      <c r="N1054" s="14"/>
      <c r="O1054" s="11"/>
      <c r="P1054" s="11"/>
      <c r="Q1054" s="11"/>
      <c r="R1054" s="11"/>
      <c r="S1054" s="9"/>
      <c r="T1054" s="9"/>
      <c r="U1054" s="9"/>
      <c r="V1054" s="9"/>
      <c r="W1054" s="9"/>
      <c r="X1054" s="9"/>
      <c r="Y1054" s="9"/>
      <c r="Z1054" s="9"/>
      <c r="AA1054" s="9"/>
      <c r="AD1054">
        <f>K1054*L1054*0.0333+K1054</f>
        <v>75</v>
      </c>
      <c r="AF1054">
        <f>R1052*S1052*0.0333+R1052</f>
        <v>195</v>
      </c>
    </row>
    <row r="1055" spans="1:32" ht="16.5" thickTop="1" thickBot="1" x14ac:dyDescent="0.3">
      <c r="A1055" s="9"/>
      <c r="B1055" s="9"/>
      <c r="C1055">
        <f>IF(H1055&gt;3.4,0,H1055)+IF(O1055&gt;3.4,0,O1055)</f>
        <v>2</v>
      </c>
      <c r="D1055" t="s">
        <v>17</v>
      </c>
      <c r="E1055" t="s">
        <v>2</v>
      </c>
      <c r="F1055" s="9"/>
      <c r="G1055" s="14" t="s">
        <v>14</v>
      </c>
      <c r="H1055" s="11">
        <v>2</v>
      </c>
      <c r="I1055" s="11"/>
      <c r="J1055" s="11"/>
      <c r="K1055" s="11"/>
      <c r="L1055" s="9"/>
      <c r="M1055" s="9"/>
      <c r="N1055" s="14" t="s">
        <v>12</v>
      </c>
      <c r="O1055" s="11">
        <v>4</v>
      </c>
      <c r="P1055" s="11"/>
      <c r="Q1055" s="11"/>
      <c r="R1055" s="11"/>
      <c r="S1055" s="9"/>
      <c r="T1055" s="9"/>
      <c r="U1055" s="9"/>
      <c r="V1055" s="27" t="s">
        <v>47</v>
      </c>
      <c r="W1055" s="9"/>
      <c r="X1055" s="17" t="s">
        <v>27</v>
      </c>
      <c r="Y1055" s="9"/>
      <c r="Z1055" s="9"/>
      <c r="AA1055" s="9"/>
    </row>
    <row r="1056" spans="1:32" ht="31.5" thickTop="1" thickBot="1" x14ac:dyDescent="0.3">
      <c r="A1056" s="9"/>
      <c r="B1056" s="9"/>
      <c r="C1056" s="9"/>
      <c r="D1056" s="9"/>
      <c r="E1056" s="11"/>
      <c r="F1056" s="11"/>
      <c r="G1056" s="14" t="s">
        <v>33</v>
      </c>
      <c r="H1056" s="19">
        <f>H1042</f>
        <v>160</v>
      </c>
      <c r="I1056" s="11" t="s">
        <v>31</v>
      </c>
      <c r="J1056" s="11" t="s">
        <v>30</v>
      </c>
      <c r="K1056" s="11" t="s">
        <v>34</v>
      </c>
      <c r="L1056" s="10" t="s">
        <v>32</v>
      </c>
      <c r="M1056" s="10"/>
      <c r="N1056" s="14" t="s">
        <v>33</v>
      </c>
      <c r="O1056" s="20">
        <f>O1042</f>
        <v>185</v>
      </c>
      <c r="P1056" s="11" t="s">
        <v>31</v>
      </c>
      <c r="Q1056" s="11" t="s">
        <v>30</v>
      </c>
      <c r="R1056" s="11" t="s">
        <v>34</v>
      </c>
      <c r="S1056" s="10" t="s">
        <v>32</v>
      </c>
      <c r="T1056" s="10"/>
      <c r="U1056" s="26" t="s">
        <v>34</v>
      </c>
      <c r="V1056" s="26" t="s">
        <v>48</v>
      </c>
      <c r="W1056" s="26" t="s">
        <v>34</v>
      </c>
      <c r="X1056" s="26" t="s">
        <v>48</v>
      </c>
      <c r="Y1056" s="9"/>
      <c r="Z1056" s="9"/>
      <c r="AA1056" s="9"/>
    </row>
    <row r="1057" spans="1:31" ht="16.5" thickTop="1" thickBot="1" x14ac:dyDescent="0.3">
      <c r="A1057" s="9"/>
      <c r="B1057" s="9"/>
      <c r="C1057" s="9"/>
      <c r="D1057" s="9"/>
      <c r="E1057" s="11"/>
      <c r="F1057" s="11"/>
      <c r="G1057" s="14"/>
      <c r="H1057" s="11"/>
      <c r="I1057" s="15">
        <v>3</v>
      </c>
      <c r="J1057" s="11">
        <v>70</v>
      </c>
      <c r="K1057" s="12">
        <f>CEILING(H1056*J1057/100*0.9,2.5)</f>
        <v>102.5</v>
      </c>
      <c r="M1057" s="9"/>
      <c r="N1057" s="14"/>
      <c r="O1057" s="11"/>
      <c r="P1057" s="15">
        <v>5</v>
      </c>
      <c r="Q1057" s="11">
        <v>40</v>
      </c>
      <c r="R1057" s="12">
        <f>CEILING(O1056*Q1057/100*0.9,5)</f>
        <v>70</v>
      </c>
      <c r="T1057" s="9"/>
      <c r="U1057" s="8">
        <f>IF(V1039&gt;11.5,U1039+2.5,U1039)</f>
        <v>60</v>
      </c>
      <c r="W1057" s="8">
        <f>IF(X1039&gt;11.5,W1039+2.5,W1039)</f>
        <v>42.5</v>
      </c>
      <c r="X1057" s="24"/>
      <c r="Y1057" s="9"/>
      <c r="Z1057" s="9"/>
      <c r="AA1057" s="9"/>
    </row>
    <row r="1058" spans="1:31" ht="16.5" thickTop="1" thickBot="1" x14ac:dyDescent="0.3">
      <c r="A1058" s="9"/>
      <c r="B1058" s="9"/>
      <c r="C1058" s="9"/>
      <c r="D1058" s="9"/>
      <c r="E1058" s="11"/>
      <c r="F1058" s="11"/>
      <c r="G1058" s="14"/>
      <c r="H1058" s="11"/>
      <c r="I1058" s="15">
        <v>3</v>
      </c>
      <c r="J1058" s="11">
        <v>70</v>
      </c>
      <c r="K1058" s="12">
        <f>CEILING(H1056*J1058/100*0.9,2.5)</f>
        <v>102.5</v>
      </c>
      <c r="M1058" s="9"/>
      <c r="N1058" s="14"/>
      <c r="O1058" s="11"/>
      <c r="P1058" s="15">
        <v>5</v>
      </c>
      <c r="Q1058" s="11">
        <v>40</v>
      </c>
      <c r="R1058" s="12">
        <f>CEILING(O1056*Q1058/100*0.9,5)</f>
        <v>70</v>
      </c>
      <c r="T1058" s="9"/>
      <c r="U1058" s="8">
        <f>U1057</f>
        <v>60</v>
      </c>
      <c r="W1058" s="8">
        <f>W1057</f>
        <v>42.5</v>
      </c>
      <c r="X1058" s="24"/>
      <c r="Y1058" s="9"/>
      <c r="Z1058" s="9"/>
      <c r="AA1058" s="9"/>
    </row>
    <row r="1059" spans="1:31" ht="16.5" thickTop="1" thickBot="1" x14ac:dyDescent="0.3">
      <c r="A1059" s="9"/>
      <c r="B1059" s="9"/>
      <c r="C1059" s="9"/>
      <c r="D1059" s="9"/>
      <c r="E1059" s="11"/>
      <c r="F1059" s="11"/>
      <c r="G1059" s="14"/>
      <c r="H1059" s="11"/>
      <c r="I1059" s="15">
        <v>3</v>
      </c>
      <c r="J1059" s="11">
        <v>80</v>
      </c>
      <c r="K1059" s="12">
        <f>CEILING(H1056*J1059/100*0.9,2.5)</f>
        <v>117.5</v>
      </c>
      <c r="M1059" s="9"/>
      <c r="N1059" s="14"/>
      <c r="O1059" s="11"/>
      <c r="P1059" s="15">
        <v>5</v>
      </c>
      <c r="Q1059" s="11">
        <v>50</v>
      </c>
      <c r="R1059" s="12">
        <f>CEILING(O1056*Q1059/100*0.9,5)</f>
        <v>85</v>
      </c>
      <c r="T1059" s="9"/>
      <c r="U1059" s="8">
        <f>U1058</f>
        <v>60</v>
      </c>
      <c r="W1059" s="8">
        <f>W1058</f>
        <v>42.5</v>
      </c>
      <c r="X1059" s="24"/>
      <c r="Y1059" s="9"/>
      <c r="Z1059" s="9"/>
      <c r="AA1059" s="9"/>
    </row>
    <row r="1060" spans="1:31" ht="16.5" thickTop="1" thickBot="1" x14ac:dyDescent="0.3">
      <c r="A1060" s="9"/>
      <c r="B1060" s="9"/>
      <c r="C1060" s="9"/>
      <c r="D1060" s="9"/>
      <c r="E1060" s="11"/>
      <c r="F1060" s="11"/>
      <c r="G1060" s="14"/>
      <c r="H1060" s="11"/>
      <c r="I1060" s="15">
        <v>3</v>
      </c>
      <c r="J1060" s="11">
        <v>80</v>
      </c>
      <c r="K1060" s="12">
        <f>CEILING(H1056*J1060/100*0.9,2.5)</f>
        <v>117.5</v>
      </c>
      <c r="M1060" s="9"/>
      <c r="N1060" s="14"/>
      <c r="O1060" s="11"/>
      <c r="P1060" s="15">
        <v>5</v>
      </c>
      <c r="Q1060" s="11">
        <v>50</v>
      </c>
      <c r="R1060" s="12">
        <f>CEILING(O1056*Q1060/100*0.9,5)</f>
        <v>85</v>
      </c>
      <c r="T1060" s="9"/>
      <c r="U1060" s="8">
        <f>U1059</f>
        <v>60</v>
      </c>
      <c r="W1060" s="8">
        <f>W1059</f>
        <v>42.5</v>
      </c>
      <c r="X1060" s="25"/>
      <c r="Y1060" s="9"/>
      <c r="Z1060" s="9"/>
      <c r="AA1060" s="9"/>
    </row>
    <row r="1061" spans="1:31" ht="16.5" thickTop="1" thickBot="1" x14ac:dyDescent="0.3">
      <c r="A1061" s="9"/>
      <c r="B1061" s="9"/>
      <c r="C1061" s="9"/>
      <c r="D1061" s="9"/>
      <c r="E1061" s="11"/>
      <c r="F1061" s="11"/>
      <c r="G1061" s="14"/>
      <c r="H1061" s="11"/>
      <c r="I1061" s="15">
        <v>3</v>
      </c>
      <c r="J1061" s="11">
        <v>90</v>
      </c>
      <c r="K1061" s="12">
        <f>CEILING(H1056*J1061/100*0.9,2.5)</f>
        <v>130</v>
      </c>
      <c r="M1061" s="9"/>
      <c r="N1061" s="14"/>
      <c r="O1061" s="11"/>
      <c r="P1061" s="15">
        <v>5</v>
      </c>
      <c r="Q1061" s="11">
        <v>60</v>
      </c>
      <c r="R1061" s="12">
        <f>CEILING(O1056*Q1061/100*0.9,5)</f>
        <v>100</v>
      </c>
      <c r="T1061" s="9"/>
      <c r="U1061" s="9"/>
      <c r="V1061" s="9"/>
      <c r="W1061" s="9"/>
      <c r="X1061" s="9"/>
      <c r="Y1061" s="9"/>
      <c r="Z1061" s="9"/>
      <c r="AA1061" s="9"/>
      <c r="AC1061">
        <f>K1061*L1061*0.0333+K1061</f>
        <v>130</v>
      </c>
      <c r="AE1061">
        <f>R1061*S1061*0.0333+R1061</f>
        <v>100</v>
      </c>
    </row>
    <row r="1062" spans="1:31" ht="16.5" thickTop="1" thickBot="1" x14ac:dyDescent="0.3">
      <c r="A1062" s="9"/>
      <c r="B1062" s="1" t="s">
        <v>81</v>
      </c>
      <c r="C1062">
        <f>IF(H1062&gt;3.4,0,H1062)+IF(O1062&gt;3.4,0,O1062)</f>
        <v>4</v>
      </c>
      <c r="D1062" t="s">
        <v>15</v>
      </c>
      <c r="E1062" t="s">
        <v>2</v>
      </c>
      <c r="F1062" s="9"/>
      <c r="G1062" s="14" t="s">
        <v>14</v>
      </c>
      <c r="H1062" s="11">
        <v>3</v>
      </c>
      <c r="I1062" s="11"/>
      <c r="J1062" s="11"/>
      <c r="K1062" s="11"/>
      <c r="L1062" s="9"/>
      <c r="M1062" s="9"/>
      <c r="N1062" s="14" t="s">
        <v>12</v>
      </c>
      <c r="O1062" s="11">
        <v>1</v>
      </c>
      <c r="P1062" s="11"/>
      <c r="Q1062" s="11"/>
      <c r="R1062" s="11"/>
      <c r="S1062" s="9"/>
      <c r="T1062" s="9"/>
      <c r="U1062" s="30"/>
      <c r="V1062" s="29" t="s">
        <v>49</v>
      </c>
      <c r="W1062" s="9"/>
      <c r="X1062" s="31" t="s">
        <v>27</v>
      </c>
      <c r="Y1062" s="9"/>
      <c r="Z1062" s="9"/>
      <c r="AA1062" s="9"/>
    </row>
    <row r="1063" spans="1:31" ht="31.5" thickTop="1" thickBot="1" x14ac:dyDescent="0.3">
      <c r="A1063" s="9"/>
      <c r="B1063" s="9"/>
      <c r="C1063" s="9"/>
      <c r="D1063" s="9"/>
      <c r="E1063" s="11"/>
      <c r="F1063" s="11"/>
      <c r="G1063" s="14"/>
      <c r="H1063" s="20">
        <f>H1056</f>
        <v>160</v>
      </c>
      <c r="I1063" s="11" t="s">
        <v>31</v>
      </c>
      <c r="J1063" s="11" t="s">
        <v>30</v>
      </c>
      <c r="K1063" s="11" t="s">
        <v>34</v>
      </c>
      <c r="L1063" s="10" t="s">
        <v>32</v>
      </c>
      <c r="M1063" s="10"/>
      <c r="N1063" s="14" t="s">
        <v>33</v>
      </c>
      <c r="O1063" s="20">
        <f>O1042+IF(S1045&lt;3.5,2.5,5)</f>
        <v>187.5</v>
      </c>
      <c r="P1063" s="11" t="s">
        <v>31</v>
      </c>
      <c r="Q1063" s="11" t="s">
        <v>30</v>
      </c>
      <c r="R1063" s="11" t="s">
        <v>34</v>
      </c>
      <c r="S1063" s="10" t="s">
        <v>32</v>
      </c>
      <c r="T1063" s="10"/>
      <c r="U1063" s="26" t="s">
        <v>34</v>
      </c>
      <c r="V1063" s="26" t="s">
        <v>48</v>
      </c>
      <c r="W1063" s="26" t="s">
        <v>34</v>
      </c>
      <c r="X1063" s="26" t="s">
        <v>48</v>
      </c>
      <c r="Y1063" s="9"/>
      <c r="Z1063" s="9"/>
      <c r="AA1063" s="9"/>
    </row>
    <row r="1064" spans="1:31" ht="16.5" thickTop="1" thickBot="1" x14ac:dyDescent="0.3">
      <c r="A1064" s="9"/>
      <c r="B1064" s="9"/>
      <c r="C1064" s="9"/>
      <c r="D1064" s="9"/>
      <c r="E1064" s="11"/>
      <c r="F1064" s="11"/>
      <c r="G1064" s="14"/>
      <c r="H1064" s="11"/>
      <c r="I1064" s="15">
        <v>5</v>
      </c>
      <c r="J1064" s="11">
        <v>75</v>
      </c>
      <c r="K1064" s="12">
        <f>CEILING(H1063*0.9*J1064/100,2.5)</f>
        <v>110</v>
      </c>
      <c r="M1064" s="9"/>
      <c r="N1064" s="14"/>
      <c r="O1064" s="11"/>
      <c r="P1064" s="15">
        <v>5</v>
      </c>
      <c r="Q1064" s="11">
        <v>65</v>
      </c>
      <c r="R1064" s="12">
        <f>CEILING(O1063*Q1064/100*0.9,5)</f>
        <v>110</v>
      </c>
      <c r="T1064" s="9"/>
      <c r="U1064" s="8">
        <f>IF(V1046&gt;11.5,U1046+2.5,U1046)</f>
        <v>70</v>
      </c>
      <c r="V1064" s="4"/>
      <c r="W1064" s="8">
        <f>IF(X1060&gt;11.5,W1060+2.5,W1060)</f>
        <v>42.5</v>
      </c>
      <c r="X1064" s="24"/>
      <c r="Y1064" s="9"/>
      <c r="Z1064" s="9"/>
      <c r="AA1064" s="9"/>
    </row>
    <row r="1065" spans="1:31" ht="16.5" thickTop="1" thickBot="1" x14ac:dyDescent="0.3">
      <c r="A1065" s="9"/>
      <c r="B1065" s="9"/>
      <c r="C1065" s="9"/>
      <c r="D1065" s="9"/>
      <c r="E1065" s="11"/>
      <c r="F1065" s="11"/>
      <c r="G1065" s="14"/>
      <c r="H1065" s="11"/>
      <c r="I1065" s="15">
        <v>3</v>
      </c>
      <c r="J1065" s="11">
        <v>85</v>
      </c>
      <c r="K1065" s="12">
        <f>CEILING(H1063*0.9*J1065/100,2.5)</f>
        <v>122.5</v>
      </c>
      <c r="M1065" s="9"/>
      <c r="N1065" s="14"/>
      <c r="O1065" s="11"/>
      <c r="P1065" s="15">
        <v>5</v>
      </c>
      <c r="Q1065" s="11">
        <v>65</v>
      </c>
      <c r="R1065" s="12">
        <f>CEILING(O1063*Q1065/100*0.9,5)</f>
        <v>110</v>
      </c>
      <c r="T1065" s="9"/>
      <c r="U1065" s="8">
        <f>U1064</f>
        <v>70</v>
      </c>
      <c r="V1065" s="4"/>
      <c r="W1065" s="8">
        <f>W1064</f>
        <v>42.5</v>
      </c>
      <c r="X1065" s="24"/>
      <c r="Y1065" s="9"/>
      <c r="Z1065" s="9"/>
      <c r="AA1065" s="9"/>
    </row>
    <row r="1066" spans="1:31" ht="16.5" thickTop="1" thickBot="1" x14ac:dyDescent="0.3">
      <c r="A1066" s="9"/>
      <c r="B1066" s="9"/>
      <c r="C1066" s="9"/>
      <c r="D1066" s="9"/>
      <c r="E1066" s="11"/>
      <c r="F1066" s="11"/>
      <c r="G1066" s="14"/>
      <c r="H1066" s="11" t="s">
        <v>35</v>
      </c>
      <c r="I1066" s="15">
        <v>1</v>
      </c>
      <c r="J1066" s="11">
        <v>95</v>
      </c>
      <c r="K1066" s="12">
        <f>CEILING(H1063*0.9*J1066/100,2.5)</f>
        <v>137.5</v>
      </c>
      <c r="M1066" s="9"/>
      <c r="N1066" s="14"/>
      <c r="O1066" s="11"/>
      <c r="P1066" s="15">
        <v>5</v>
      </c>
      <c r="Q1066" s="11">
        <v>75</v>
      </c>
      <c r="R1066" s="12">
        <f>CEILING(O1063*Q1066/100*0.9,5)</f>
        <v>130</v>
      </c>
      <c r="T1066" s="9"/>
      <c r="U1066" s="8">
        <f>U1065</f>
        <v>70</v>
      </c>
      <c r="V1066" s="4"/>
      <c r="W1066" s="8">
        <f>W1065</f>
        <v>42.5</v>
      </c>
      <c r="X1066" s="24"/>
      <c r="Y1066" s="9"/>
      <c r="Z1066" s="9"/>
      <c r="AA1066" s="9"/>
      <c r="AC1066">
        <f>K1064*L1064*0.0333+K1064</f>
        <v>110</v>
      </c>
      <c r="AE1066">
        <f>R1066*S1066*0.0333+R1066</f>
        <v>130</v>
      </c>
    </row>
    <row r="1067" spans="1:31" ht="16.5" thickTop="1" thickBot="1" x14ac:dyDescent="0.3">
      <c r="A1067" s="9"/>
      <c r="B1067" s="9"/>
      <c r="C1067" s="9"/>
      <c r="D1067" s="9"/>
      <c r="E1067" s="11"/>
      <c r="F1067" s="11"/>
      <c r="G1067" s="14"/>
      <c r="H1067" s="11"/>
      <c r="I1067" s="11"/>
      <c r="J1067" s="11"/>
      <c r="K1067" s="11"/>
      <c r="L1067" s="9"/>
      <c r="M1067" s="9"/>
      <c r="N1067" s="14"/>
      <c r="O1067" s="11"/>
      <c r="P1067" s="15">
        <v>5</v>
      </c>
      <c r="Q1067" s="11">
        <v>75</v>
      </c>
      <c r="R1067" s="12">
        <f>CEILING(O1063*Q1067/100*0.9,5)</f>
        <v>130</v>
      </c>
      <c r="T1067" s="9"/>
      <c r="U1067" s="8">
        <f>U1066</f>
        <v>70</v>
      </c>
      <c r="V1067" s="4"/>
      <c r="W1067" s="8">
        <f>W1066</f>
        <v>42.5</v>
      </c>
      <c r="X1067" s="25"/>
      <c r="Y1067" s="9"/>
      <c r="Z1067" s="9"/>
      <c r="AA1067" s="9"/>
    </row>
    <row r="1068" spans="1:31" ht="16.5" thickTop="1" thickBot="1" x14ac:dyDescent="0.3">
      <c r="A1068" s="9"/>
      <c r="B1068" s="9"/>
      <c r="C1068" s="9"/>
      <c r="D1068" s="9"/>
      <c r="E1068" s="11"/>
      <c r="F1068" s="11"/>
      <c r="G1068" s="14"/>
      <c r="H1068" s="11"/>
      <c r="I1068" s="11"/>
      <c r="J1068" s="11"/>
      <c r="K1068" s="11"/>
      <c r="L1068" s="9"/>
      <c r="M1068" s="9"/>
      <c r="N1068" s="14"/>
      <c r="O1068" s="11"/>
      <c r="P1068" s="16">
        <v>5</v>
      </c>
      <c r="Q1068" s="11">
        <v>85</v>
      </c>
      <c r="R1068" s="12">
        <f>CEILING(O1063*Q1068/100*0.9,5)</f>
        <v>145</v>
      </c>
      <c r="T1068" s="9"/>
      <c r="U1068" s="9"/>
      <c r="V1068" s="9"/>
      <c r="W1068" s="9"/>
      <c r="X1068" s="9"/>
      <c r="Y1068" s="9"/>
      <c r="Z1068" s="9"/>
      <c r="AA1068" s="9"/>
    </row>
    <row r="1069" spans="1:31" ht="16.5" thickTop="1" thickBot="1" x14ac:dyDescent="0.3">
      <c r="A1069" s="9"/>
      <c r="B1069" s="9"/>
      <c r="C1069">
        <f>IF(H1069&gt;3.4,0,H1069)+IF(O1069&gt;3.4,0,O1069)</f>
        <v>2</v>
      </c>
      <c r="D1069" t="s">
        <v>16</v>
      </c>
      <c r="E1069" t="s">
        <v>3</v>
      </c>
      <c r="F1069" s="9"/>
      <c r="G1069" s="14" t="s">
        <v>4</v>
      </c>
      <c r="H1069" s="11">
        <v>2</v>
      </c>
      <c r="I1069" s="11"/>
      <c r="J1069" s="11"/>
      <c r="K1069" s="11"/>
      <c r="L1069" s="9"/>
      <c r="M1069" s="9"/>
      <c r="N1069" s="14" t="s">
        <v>13</v>
      </c>
      <c r="O1069" s="11">
        <v>4</v>
      </c>
      <c r="P1069" s="11"/>
      <c r="Q1069" s="11"/>
      <c r="R1069" s="11"/>
      <c r="S1069" s="9"/>
      <c r="T1069" s="9"/>
      <c r="U1069" s="9"/>
      <c r="V1069" s="28" t="s">
        <v>28</v>
      </c>
      <c r="W1069" s="9"/>
      <c r="X1069" s="27" t="s">
        <v>25</v>
      </c>
      <c r="Y1069" s="9"/>
      <c r="Z1069" s="27" t="s">
        <v>26</v>
      </c>
      <c r="AA1069" s="9"/>
    </row>
    <row r="1070" spans="1:31" ht="31.5" thickTop="1" thickBot="1" x14ac:dyDescent="0.3">
      <c r="A1070" s="9"/>
      <c r="B1070" s="9"/>
      <c r="C1070" s="9"/>
      <c r="D1070" s="9"/>
      <c r="E1070" s="11"/>
      <c r="F1070" s="11"/>
      <c r="G1070" s="14" t="s">
        <v>33</v>
      </c>
      <c r="H1070" s="20">
        <f>H1049</f>
        <v>95</v>
      </c>
      <c r="I1070" s="11" t="s">
        <v>31</v>
      </c>
      <c r="J1070" s="11" t="s">
        <v>30</v>
      </c>
      <c r="K1070" s="11" t="s">
        <v>34</v>
      </c>
      <c r="L1070" s="10" t="s">
        <v>32</v>
      </c>
      <c r="M1070" s="10"/>
      <c r="N1070" s="14" t="s">
        <v>33</v>
      </c>
      <c r="O1070" s="20">
        <f>O1049</f>
        <v>225</v>
      </c>
      <c r="P1070" s="11" t="s">
        <v>31</v>
      </c>
      <c r="Q1070" s="11" t="s">
        <v>30</v>
      </c>
      <c r="R1070" s="11" t="s">
        <v>34</v>
      </c>
      <c r="S1070" s="10" t="s">
        <v>32</v>
      </c>
      <c r="T1070" s="10"/>
      <c r="U1070" s="26" t="s">
        <v>34</v>
      </c>
      <c r="V1070" s="26" t="s">
        <v>48</v>
      </c>
      <c r="W1070" s="26" t="s">
        <v>34</v>
      </c>
      <c r="X1070" s="26" t="s">
        <v>48</v>
      </c>
      <c r="Y1070" s="26" t="s">
        <v>34</v>
      </c>
      <c r="Z1070" s="26" t="s">
        <v>48</v>
      </c>
      <c r="AA1070" s="9"/>
    </row>
    <row r="1071" spans="1:31" ht="16.5" thickTop="1" thickBot="1" x14ac:dyDescent="0.3">
      <c r="A1071" s="9"/>
      <c r="B1071" s="9"/>
      <c r="C1071" s="9"/>
      <c r="D1071" s="9"/>
      <c r="E1071" s="11"/>
      <c r="F1071" s="11"/>
      <c r="G1071" s="14"/>
      <c r="H1071" s="11"/>
      <c r="I1071" s="15">
        <v>3</v>
      </c>
      <c r="J1071" s="11">
        <v>70</v>
      </c>
      <c r="K1071" s="12">
        <f>CEILING(H1070*J1071/100*0.9,2.5)</f>
        <v>60</v>
      </c>
      <c r="M1071" s="9"/>
      <c r="N1071" s="14"/>
      <c r="O1071" s="11"/>
      <c r="P1071" s="15">
        <v>5</v>
      </c>
      <c r="Q1071" s="11">
        <v>40</v>
      </c>
      <c r="R1071" s="12">
        <f>CEILING(O1070*Q1071/100*0.9,5)</f>
        <v>85</v>
      </c>
      <c r="T1071" s="9"/>
      <c r="U1071" s="8">
        <f>IF(V1053&gt;11.5,U1053+2.5,U1053)</f>
        <v>17.5</v>
      </c>
      <c r="V1071" s="4"/>
      <c r="W1071" s="8">
        <f>IF(X1053&gt;11.5,W1053+2.5,W1053)</f>
        <v>35</v>
      </c>
      <c r="X1071" s="24"/>
      <c r="Y1071" s="8">
        <f>IF(Z1053&gt;11.5,Y1053+2,Y1053)</f>
        <v>8</v>
      </c>
      <c r="Z1071" s="24"/>
      <c r="AA1071" s="9"/>
    </row>
    <row r="1072" spans="1:31" ht="16.5" thickTop="1" thickBot="1" x14ac:dyDescent="0.3">
      <c r="A1072" s="9"/>
      <c r="B1072" s="9"/>
      <c r="C1072" s="9"/>
      <c r="D1072" s="9"/>
      <c r="E1072" s="11"/>
      <c r="F1072" s="11"/>
      <c r="G1072" s="14"/>
      <c r="H1072" s="11"/>
      <c r="I1072" s="15">
        <v>3</v>
      </c>
      <c r="J1072" s="11">
        <v>70</v>
      </c>
      <c r="K1072" s="12">
        <f>CEILING(H1070*J1072/100*0.9,2.5)</f>
        <v>60</v>
      </c>
      <c r="M1072" s="9"/>
      <c r="N1072" s="14"/>
      <c r="O1072" s="11"/>
      <c r="P1072" s="15">
        <v>5</v>
      </c>
      <c r="Q1072" s="11">
        <v>40</v>
      </c>
      <c r="R1072" s="12">
        <f>CEILING(O1070*Q1072/100*0.9,5)</f>
        <v>85</v>
      </c>
      <c r="T1072" s="9"/>
      <c r="U1072" s="8">
        <f>U1071</f>
        <v>17.5</v>
      </c>
      <c r="V1072" s="3"/>
      <c r="W1072" s="8">
        <f>W1071</f>
        <v>35</v>
      </c>
      <c r="X1072" s="24"/>
      <c r="Y1072" s="8">
        <f>Y1071</f>
        <v>8</v>
      </c>
      <c r="Z1072" s="24"/>
      <c r="AA1072" s="9"/>
    </row>
    <row r="1073" spans="1:32" ht="16.5" thickTop="1" thickBot="1" x14ac:dyDescent="0.3">
      <c r="A1073" s="9"/>
      <c r="B1073" s="9"/>
      <c r="C1073" s="9"/>
      <c r="D1073" s="9"/>
      <c r="E1073" s="11"/>
      <c r="F1073" s="11"/>
      <c r="G1073" s="14"/>
      <c r="H1073" s="11"/>
      <c r="I1073" s="15">
        <v>3</v>
      </c>
      <c r="J1073" s="11">
        <v>80</v>
      </c>
      <c r="K1073" s="12">
        <f>CEILING(H1070*J1073/100*0.9,2.5)</f>
        <v>70</v>
      </c>
      <c r="M1073" s="9"/>
      <c r="N1073" s="14"/>
      <c r="O1073" s="11"/>
      <c r="P1073" s="15">
        <v>5</v>
      </c>
      <c r="Q1073" s="11">
        <v>50</v>
      </c>
      <c r="R1073" s="12">
        <f>CEILING(O1070*Q1073/100*0.9,5)</f>
        <v>105</v>
      </c>
      <c r="T1073" s="9"/>
      <c r="U1073" s="8">
        <f>U1072</f>
        <v>17.5</v>
      </c>
      <c r="W1073" s="8">
        <f>W1072</f>
        <v>35</v>
      </c>
      <c r="X1073" s="24"/>
      <c r="Y1073" s="8">
        <f>Y1072</f>
        <v>8</v>
      </c>
      <c r="Z1073" s="24"/>
      <c r="AA1073" s="9"/>
    </row>
    <row r="1074" spans="1:32" ht="16.5" thickTop="1" thickBot="1" x14ac:dyDescent="0.3">
      <c r="A1074" s="9"/>
      <c r="B1074" s="9"/>
      <c r="C1074" s="9"/>
      <c r="D1074" s="9"/>
      <c r="E1074" s="11"/>
      <c r="F1074" s="11"/>
      <c r="G1074" s="14"/>
      <c r="H1074" s="11"/>
      <c r="I1074" s="15">
        <v>3</v>
      </c>
      <c r="J1074" s="11">
        <v>80</v>
      </c>
      <c r="K1074" s="12">
        <f>CEILING(H1070*J1074/100*0.9,2.5)</f>
        <v>70</v>
      </c>
      <c r="M1074" s="9"/>
      <c r="N1074" s="14"/>
      <c r="O1074" s="11"/>
      <c r="P1074" s="15">
        <v>5</v>
      </c>
      <c r="Q1074" s="11">
        <v>50</v>
      </c>
      <c r="R1074" s="12">
        <f>CEILING(O1070*Q1074/100*0.9,5)</f>
        <v>105</v>
      </c>
      <c r="T1074" s="9"/>
      <c r="U1074" s="8">
        <f>U1073</f>
        <v>17.5</v>
      </c>
      <c r="W1074" s="8">
        <f>W1073</f>
        <v>35</v>
      </c>
      <c r="X1074" s="25"/>
      <c r="Y1074" s="8">
        <f>Y1073</f>
        <v>8</v>
      </c>
      <c r="Z1074" s="25"/>
      <c r="AA1074" s="9"/>
    </row>
    <row r="1075" spans="1:32" ht="16.5" thickTop="1" thickBot="1" x14ac:dyDescent="0.3">
      <c r="A1075" s="9"/>
      <c r="B1075" s="9"/>
      <c r="C1075" s="9"/>
      <c r="D1075" s="9"/>
      <c r="E1075" s="11"/>
      <c r="F1075" s="11"/>
      <c r="G1075" s="14"/>
      <c r="H1075" s="11"/>
      <c r="I1075" s="15">
        <v>3</v>
      </c>
      <c r="J1075" s="11">
        <v>90</v>
      </c>
      <c r="K1075" s="12">
        <f>CEILING(H1070*J1075/100*0.9,2.5)</f>
        <v>77.5</v>
      </c>
      <c r="M1075" s="9"/>
      <c r="N1075" s="14"/>
      <c r="O1075" s="11"/>
      <c r="P1075" s="15">
        <v>5</v>
      </c>
      <c r="Q1075" s="11">
        <v>60</v>
      </c>
      <c r="R1075" s="12">
        <f>CEILING(O1070*Q1075/100*0.9,5)</f>
        <v>125</v>
      </c>
      <c r="T1075" s="9"/>
      <c r="U1075" s="9"/>
      <c r="V1075" s="9"/>
      <c r="W1075" s="9"/>
      <c r="X1075" s="9"/>
      <c r="Y1075" s="9"/>
      <c r="Z1075" s="9"/>
      <c r="AA1075" s="9"/>
      <c r="AD1075">
        <f>K1075*L1075*0.0333+K1075</f>
        <v>77.5</v>
      </c>
      <c r="AF1075">
        <f>R1075*S1075*0.0333+R1075</f>
        <v>125</v>
      </c>
    </row>
    <row r="1076" spans="1:32" ht="16.5" thickTop="1" thickBot="1" x14ac:dyDescent="0.3">
      <c r="A1076" s="9"/>
      <c r="B1076" s="9"/>
      <c r="C1076">
        <f>IF(H1076&gt;3.4,0,H1076)+IF(O1076&gt;3.4,0,O1076)</f>
        <v>2</v>
      </c>
      <c r="D1076" t="s">
        <v>17</v>
      </c>
      <c r="E1076" t="s">
        <v>2</v>
      </c>
      <c r="F1076" s="9"/>
      <c r="G1076" s="14" t="s">
        <v>14</v>
      </c>
      <c r="H1076" s="11">
        <v>4</v>
      </c>
      <c r="I1076" s="11"/>
      <c r="J1076" s="11"/>
      <c r="K1076" s="11"/>
      <c r="L1076" s="9"/>
      <c r="M1076" s="9"/>
      <c r="N1076" s="14" t="s">
        <v>12</v>
      </c>
      <c r="O1076" s="11">
        <v>2</v>
      </c>
      <c r="P1076" s="11"/>
      <c r="Q1076" s="11"/>
      <c r="R1076" s="11"/>
      <c r="S1076" s="9"/>
      <c r="T1076" s="9"/>
      <c r="U1076" s="9"/>
      <c r="V1076" s="27" t="s">
        <v>47</v>
      </c>
      <c r="W1076" s="9"/>
      <c r="X1076" s="17" t="s">
        <v>27</v>
      </c>
      <c r="Y1076" s="9"/>
      <c r="Z1076" s="9"/>
      <c r="AA1076" s="9"/>
    </row>
    <row r="1077" spans="1:32" ht="31.5" thickTop="1" thickBot="1" x14ac:dyDescent="0.3">
      <c r="A1077" s="9"/>
      <c r="B1077" s="9"/>
      <c r="C1077" s="9"/>
      <c r="D1077" s="9"/>
      <c r="E1077" s="11"/>
      <c r="F1077" s="11"/>
      <c r="G1077" s="14" t="s">
        <v>33</v>
      </c>
      <c r="H1077" s="20">
        <f>H1063</f>
        <v>160</v>
      </c>
      <c r="I1077" s="11" t="s">
        <v>31</v>
      </c>
      <c r="J1077" s="11" t="s">
        <v>30</v>
      </c>
      <c r="K1077" s="11" t="s">
        <v>34</v>
      </c>
      <c r="L1077" s="10" t="s">
        <v>32</v>
      </c>
      <c r="M1077" s="10"/>
      <c r="N1077" s="14" t="s">
        <v>33</v>
      </c>
      <c r="O1077" s="20">
        <f>O1063</f>
        <v>187.5</v>
      </c>
      <c r="P1077" s="11" t="s">
        <v>31</v>
      </c>
      <c r="Q1077" s="11" t="s">
        <v>30</v>
      </c>
      <c r="R1077" s="11" t="s">
        <v>34</v>
      </c>
      <c r="S1077" s="10" t="s">
        <v>32</v>
      </c>
      <c r="T1077" s="10"/>
      <c r="U1077" s="26" t="s">
        <v>34</v>
      </c>
      <c r="V1077" s="26" t="s">
        <v>48</v>
      </c>
      <c r="W1077" s="26" t="s">
        <v>34</v>
      </c>
      <c r="X1077" s="26" t="s">
        <v>48</v>
      </c>
      <c r="Y1077" s="9"/>
      <c r="Z1077" s="9"/>
      <c r="AA1077" s="9"/>
    </row>
    <row r="1078" spans="1:32" ht="16.5" thickTop="1" thickBot="1" x14ac:dyDescent="0.3">
      <c r="A1078" s="9"/>
      <c r="B1078" s="9"/>
      <c r="C1078" s="9"/>
      <c r="D1078" s="9"/>
      <c r="E1078" s="11"/>
      <c r="F1078" s="11"/>
      <c r="G1078" s="14"/>
      <c r="H1078" s="11"/>
      <c r="I1078" s="15">
        <v>5</v>
      </c>
      <c r="J1078" s="11">
        <v>40</v>
      </c>
      <c r="K1078" s="12">
        <f>CEILING(H1077*J1078/100*0.9,2.5)</f>
        <v>60</v>
      </c>
      <c r="M1078" s="9"/>
      <c r="N1078" s="14"/>
      <c r="O1078" s="11"/>
      <c r="P1078" s="15">
        <v>3</v>
      </c>
      <c r="Q1078" s="11">
        <v>70</v>
      </c>
      <c r="R1078" s="12">
        <f>CEILING(O1077*Q1078/100*0.9,5)</f>
        <v>120</v>
      </c>
      <c r="T1078" s="9"/>
      <c r="U1078" s="8">
        <f>IF(V1060&gt;11.5,U1060+2.5,U1060)</f>
        <v>60</v>
      </c>
      <c r="W1078" s="8">
        <f>IF(X1060&gt;11.5,W1060+2.5,W1060)</f>
        <v>42.5</v>
      </c>
      <c r="X1078" s="24"/>
      <c r="Y1078" s="9"/>
      <c r="Z1078" s="9"/>
      <c r="AA1078" s="9"/>
    </row>
    <row r="1079" spans="1:32" ht="16.5" thickTop="1" thickBot="1" x14ac:dyDescent="0.3">
      <c r="A1079" s="9"/>
      <c r="B1079" s="9"/>
      <c r="C1079" s="9"/>
      <c r="D1079" s="9"/>
      <c r="E1079" s="11"/>
      <c r="F1079" s="11"/>
      <c r="G1079" s="14"/>
      <c r="H1079" s="11"/>
      <c r="I1079" s="15">
        <v>5</v>
      </c>
      <c r="J1079" s="11">
        <v>40</v>
      </c>
      <c r="K1079" s="12">
        <f>CEILING(H1077*J1079/100*0.9,2.5)</f>
        <v>60</v>
      </c>
      <c r="M1079" s="9"/>
      <c r="N1079" s="14"/>
      <c r="O1079" s="11"/>
      <c r="P1079" s="15">
        <v>3</v>
      </c>
      <c r="Q1079" s="11">
        <v>70</v>
      </c>
      <c r="R1079" s="12">
        <f>CEILING(O1077*Q1079/100*0.9,5)</f>
        <v>120</v>
      </c>
      <c r="T1079" s="9"/>
      <c r="U1079" s="8">
        <f>U1078</f>
        <v>60</v>
      </c>
      <c r="W1079" s="8">
        <f>W1078</f>
        <v>42.5</v>
      </c>
      <c r="X1079" s="24"/>
      <c r="Y1079" s="9"/>
      <c r="Z1079" s="9"/>
      <c r="AA1079" s="9"/>
    </row>
    <row r="1080" spans="1:32" ht="16.5" thickTop="1" thickBot="1" x14ac:dyDescent="0.3">
      <c r="A1080" s="9"/>
      <c r="B1080" s="9"/>
      <c r="C1080" s="9"/>
      <c r="D1080" s="9"/>
      <c r="E1080" s="11"/>
      <c r="F1080" s="11"/>
      <c r="G1080" s="14"/>
      <c r="H1080" s="11"/>
      <c r="I1080" s="15">
        <v>5</v>
      </c>
      <c r="J1080" s="11">
        <v>50</v>
      </c>
      <c r="K1080" s="12">
        <f>CEILING(H1077*J1080/100*0.9,2.5)</f>
        <v>72.5</v>
      </c>
      <c r="M1080" s="9"/>
      <c r="N1080" s="14"/>
      <c r="O1080" s="11"/>
      <c r="P1080" s="15">
        <v>3</v>
      </c>
      <c r="Q1080" s="11">
        <v>80</v>
      </c>
      <c r="R1080" s="12">
        <f>CEILING(O1077*Q1080/100*0.9,5)</f>
        <v>135</v>
      </c>
      <c r="T1080" s="9"/>
      <c r="U1080" s="8">
        <f>U1079</f>
        <v>60</v>
      </c>
      <c r="W1080" s="8">
        <f>W1079</f>
        <v>42.5</v>
      </c>
      <c r="X1080" s="24"/>
      <c r="Y1080" s="9"/>
      <c r="Z1080" s="9"/>
      <c r="AA1080" s="9"/>
    </row>
    <row r="1081" spans="1:32" ht="16.5" thickTop="1" thickBot="1" x14ac:dyDescent="0.3">
      <c r="A1081" s="9"/>
      <c r="B1081" s="9"/>
      <c r="C1081" s="9"/>
      <c r="D1081" s="9"/>
      <c r="E1081" s="11"/>
      <c r="F1081" s="11"/>
      <c r="G1081" s="14"/>
      <c r="H1081" s="11"/>
      <c r="I1081" s="15">
        <v>5</v>
      </c>
      <c r="J1081" s="11">
        <v>50</v>
      </c>
      <c r="K1081" s="12">
        <f>CEILING(H1077*J1081/100*0.9,2.5)</f>
        <v>72.5</v>
      </c>
      <c r="M1081" s="9"/>
      <c r="N1081" s="14"/>
      <c r="O1081" s="11"/>
      <c r="P1081" s="15">
        <v>3</v>
      </c>
      <c r="Q1081" s="11">
        <v>80</v>
      </c>
      <c r="R1081" s="12">
        <f>CEILING(O1077*Q1081/100*0.9,5)</f>
        <v>135</v>
      </c>
      <c r="T1081" s="9"/>
      <c r="U1081" s="8">
        <f>U1080</f>
        <v>60</v>
      </c>
      <c r="W1081" s="8">
        <f>W1080</f>
        <v>42.5</v>
      </c>
      <c r="X1081" s="25"/>
      <c r="Y1081" s="9"/>
      <c r="Z1081" s="9"/>
      <c r="AA1081" s="9"/>
    </row>
    <row r="1082" spans="1:32" ht="16.5" thickTop="1" thickBot="1" x14ac:dyDescent="0.3">
      <c r="A1082" s="9"/>
      <c r="B1082" s="9"/>
      <c r="C1082" s="9"/>
      <c r="D1082" s="9"/>
      <c r="E1082" s="11"/>
      <c r="F1082" s="11"/>
      <c r="G1082" s="14"/>
      <c r="H1082" s="11"/>
      <c r="I1082" s="16">
        <v>5</v>
      </c>
      <c r="J1082" s="11">
        <v>60</v>
      </c>
      <c r="K1082" s="12">
        <f>CEILING(H1077*J1082/100*0.9,2.5)</f>
        <v>87.5</v>
      </c>
      <c r="M1082" s="9"/>
      <c r="N1082" s="14"/>
      <c r="O1082" s="11"/>
      <c r="P1082" s="16">
        <v>3</v>
      </c>
      <c r="Q1082" s="11">
        <v>90</v>
      </c>
      <c r="R1082" s="12">
        <f>CEILING(O1077*Q1082/100*0.9,5)</f>
        <v>155</v>
      </c>
      <c r="T1082" s="9"/>
      <c r="U1082" s="9"/>
      <c r="V1082" s="9"/>
      <c r="W1082" s="9"/>
      <c r="X1082" s="9"/>
      <c r="Y1082" s="9"/>
      <c r="Z1082" s="9"/>
      <c r="AA1082" s="9"/>
      <c r="AC1082">
        <f>K1082*L1082*0.0333+K1082</f>
        <v>87.5</v>
      </c>
      <c r="AE1082">
        <f>R1082*S1082*0.0333+R1082</f>
        <v>155</v>
      </c>
    </row>
    <row r="1083" spans="1:32" ht="16.5" thickTop="1" thickBot="1" x14ac:dyDescent="0.3">
      <c r="A1083" s="9"/>
      <c r="B1083" s="1" t="s">
        <v>82</v>
      </c>
      <c r="C1083">
        <f>IF(H1083&gt;3.4,0,H1083)+IF(O1083&gt;3.4,0,O1083)</f>
        <v>4</v>
      </c>
      <c r="D1083" t="s">
        <v>15</v>
      </c>
      <c r="E1083" t="s">
        <v>2</v>
      </c>
      <c r="F1083" s="9"/>
      <c r="G1083" s="14" t="s">
        <v>14</v>
      </c>
      <c r="H1083" s="11">
        <v>1</v>
      </c>
      <c r="I1083" s="11"/>
      <c r="J1083" s="11"/>
      <c r="K1083" s="11"/>
      <c r="L1083" s="9"/>
      <c r="M1083" s="9"/>
      <c r="N1083" s="14" t="s">
        <v>12</v>
      </c>
      <c r="O1083" s="11">
        <v>3</v>
      </c>
      <c r="P1083" s="11"/>
      <c r="Q1083" s="11"/>
      <c r="R1083" s="11"/>
      <c r="S1083" s="9"/>
      <c r="T1083" s="9"/>
      <c r="U1083" s="30"/>
      <c r="V1083" s="29" t="s">
        <v>49</v>
      </c>
      <c r="W1083" s="9"/>
      <c r="X1083" s="31" t="s">
        <v>27</v>
      </c>
      <c r="Y1083" s="9"/>
      <c r="Z1083" s="9"/>
      <c r="AA1083" s="9"/>
    </row>
    <row r="1084" spans="1:32" ht="31.5" thickTop="1" thickBot="1" x14ac:dyDescent="0.3">
      <c r="A1084" s="9"/>
      <c r="B1084" s="9"/>
      <c r="C1084" s="9"/>
      <c r="D1084" s="9"/>
      <c r="E1084" s="11"/>
      <c r="F1084" s="11"/>
      <c r="G1084" s="14" t="s">
        <v>33</v>
      </c>
      <c r="H1084" s="20">
        <f>H1063+IF(L1066&lt;3.5,2.5,5)</f>
        <v>162.5</v>
      </c>
      <c r="I1084" s="11" t="s">
        <v>31</v>
      </c>
      <c r="J1084" s="11" t="s">
        <v>30</v>
      </c>
      <c r="K1084" s="11" t="s">
        <v>34</v>
      </c>
      <c r="L1084" s="10" t="s">
        <v>32</v>
      </c>
      <c r="M1084" s="10"/>
      <c r="N1084" s="14"/>
      <c r="O1084" s="20">
        <f>O1077</f>
        <v>187.5</v>
      </c>
      <c r="P1084" s="11" t="s">
        <v>31</v>
      </c>
      <c r="Q1084" s="11" t="s">
        <v>30</v>
      </c>
      <c r="R1084" s="11" t="s">
        <v>34</v>
      </c>
      <c r="S1084" s="10" t="s">
        <v>32</v>
      </c>
      <c r="T1084" s="10"/>
      <c r="U1084" s="26" t="s">
        <v>34</v>
      </c>
      <c r="V1084" s="26" t="s">
        <v>48</v>
      </c>
      <c r="W1084" s="26" t="s">
        <v>34</v>
      </c>
      <c r="X1084" s="26" t="s">
        <v>48</v>
      </c>
      <c r="Y1084" s="9"/>
      <c r="Z1084" s="9"/>
      <c r="AA1084" s="9"/>
    </row>
    <row r="1085" spans="1:32" ht="16.5" thickTop="1" thickBot="1" x14ac:dyDescent="0.3">
      <c r="A1085" s="9"/>
      <c r="B1085" s="9"/>
      <c r="C1085" s="9"/>
      <c r="D1085" s="9"/>
      <c r="E1085" s="11"/>
      <c r="F1085" s="11"/>
      <c r="G1085" s="14"/>
      <c r="H1085" s="11"/>
      <c r="I1085" s="15">
        <v>5</v>
      </c>
      <c r="J1085" s="11">
        <v>65</v>
      </c>
      <c r="K1085" s="12">
        <f>CEILING(H1084*J1085/100*0.9,2.5)</f>
        <v>97.5</v>
      </c>
      <c r="M1085" s="9"/>
      <c r="N1085" s="14"/>
      <c r="O1085" s="11"/>
      <c r="P1085" s="15">
        <v>5</v>
      </c>
      <c r="Q1085" s="11">
        <v>75</v>
      </c>
      <c r="R1085" s="12">
        <f>CEILING(O1084*0.9*Q1085/100,5)</f>
        <v>130</v>
      </c>
      <c r="T1085" s="9"/>
      <c r="U1085" s="8">
        <f>IF(V1067&gt;11.5,U1067+2.5,U1067)</f>
        <v>70</v>
      </c>
      <c r="V1085" s="4"/>
      <c r="W1085" s="8">
        <f>IF(X1081&gt;11.5,W1081+2.5,W1081)</f>
        <v>42.5</v>
      </c>
      <c r="X1085" s="24"/>
      <c r="Y1085" s="9"/>
      <c r="Z1085" s="9"/>
      <c r="AA1085" s="9"/>
    </row>
    <row r="1086" spans="1:32" ht="16.5" thickTop="1" thickBot="1" x14ac:dyDescent="0.3">
      <c r="A1086" s="9"/>
      <c r="B1086" s="9"/>
      <c r="C1086" s="9"/>
      <c r="D1086" s="9"/>
      <c r="E1086" s="11"/>
      <c r="F1086" s="11"/>
      <c r="G1086" s="14"/>
      <c r="H1086" s="11"/>
      <c r="I1086" s="15">
        <v>5</v>
      </c>
      <c r="J1086" s="11">
        <v>65</v>
      </c>
      <c r="K1086" s="12">
        <f>CEILING(H1084*J1086/100*0.9,2.5)</f>
        <v>97.5</v>
      </c>
      <c r="M1086" s="9"/>
      <c r="N1086" s="14"/>
      <c r="O1086" s="11"/>
      <c r="P1086" s="15">
        <v>3</v>
      </c>
      <c r="Q1086" s="11">
        <v>85</v>
      </c>
      <c r="R1086" s="12">
        <f>CEILING(O1084*0.9*Q1086/100,5)</f>
        <v>145</v>
      </c>
      <c r="T1086" s="9"/>
      <c r="U1086" s="8">
        <f>U1085</f>
        <v>70</v>
      </c>
      <c r="V1086" s="4"/>
      <c r="W1086" s="8">
        <f>W1085</f>
        <v>42.5</v>
      </c>
      <c r="X1086" s="24"/>
      <c r="Y1086" s="9"/>
      <c r="Z1086" s="9"/>
      <c r="AA1086" s="9"/>
    </row>
    <row r="1087" spans="1:32" ht="16.5" thickTop="1" thickBot="1" x14ac:dyDescent="0.3">
      <c r="A1087" s="9"/>
      <c r="B1087" s="9"/>
      <c r="C1087" s="9"/>
      <c r="D1087" s="9"/>
      <c r="E1087" s="11"/>
      <c r="F1087" s="11"/>
      <c r="G1087" s="14"/>
      <c r="H1087" s="11"/>
      <c r="I1087" s="15">
        <v>5</v>
      </c>
      <c r="J1087" s="11">
        <v>75</v>
      </c>
      <c r="K1087" s="12">
        <f>CEILING(H1084*J1087/100*0.9,2.5)</f>
        <v>110</v>
      </c>
      <c r="M1087" s="9"/>
      <c r="N1087" s="14"/>
      <c r="O1087" s="11" t="s">
        <v>35</v>
      </c>
      <c r="P1087" s="15">
        <v>1</v>
      </c>
      <c r="Q1087" s="11">
        <v>95</v>
      </c>
      <c r="R1087" s="12">
        <f>CEILING(O1084*0.9*Q1087/100,5)</f>
        <v>165</v>
      </c>
      <c r="T1087" s="9"/>
      <c r="U1087" s="8">
        <f>U1086</f>
        <v>70</v>
      </c>
      <c r="V1087" s="4"/>
      <c r="W1087" s="8">
        <f>W1086</f>
        <v>42.5</v>
      </c>
      <c r="X1087" s="24"/>
      <c r="Y1087" s="9"/>
      <c r="Z1087" s="9"/>
      <c r="AA1087" s="9"/>
    </row>
    <row r="1088" spans="1:32" ht="16.5" thickTop="1" thickBot="1" x14ac:dyDescent="0.3">
      <c r="A1088" s="9"/>
      <c r="B1088" s="9"/>
      <c r="C1088" s="9"/>
      <c r="D1088" s="9"/>
      <c r="E1088" s="11"/>
      <c r="F1088" s="11"/>
      <c r="G1088" s="14"/>
      <c r="H1088" s="11"/>
      <c r="I1088" s="15">
        <v>5</v>
      </c>
      <c r="J1088" s="11">
        <v>75</v>
      </c>
      <c r="K1088" s="12">
        <f>CEILING(H1084*J1088/100*0.9,2.5)</f>
        <v>110</v>
      </c>
      <c r="M1088" s="9"/>
      <c r="N1088" s="14"/>
      <c r="O1088" s="11"/>
      <c r="P1088" s="11"/>
      <c r="Q1088" s="11"/>
      <c r="R1088" s="11"/>
      <c r="S1088" s="9"/>
      <c r="T1088" s="9"/>
      <c r="U1088" s="8">
        <f>U1087</f>
        <v>70</v>
      </c>
      <c r="V1088" s="4"/>
      <c r="W1088" s="8">
        <f>W1087</f>
        <v>42.5</v>
      </c>
      <c r="X1088" s="25"/>
      <c r="Y1088" s="9"/>
      <c r="Z1088" s="9"/>
      <c r="AA1088" s="9"/>
    </row>
    <row r="1089" spans="1:32" ht="16.5" thickTop="1" thickBot="1" x14ac:dyDescent="0.3">
      <c r="A1089" s="9"/>
      <c r="B1089" s="9"/>
      <c r="C1089" s="9"/>
      <c r="D1089" s="9"/>
      <c r="E1089" s="11"/>
      <c r="F1089" s="11"/>
      <c r="G1089" s="14"/>
      <c r="H1089" s="11"/>
      <c r="I1089" s="15">
        <v>5</v>
      </c>
      <c r="J1089" s="11">
        <v>85</v>
      </c>
      <c r="K1089" s="12">
        <f>CEILING(H1084*J1089/100*0.9,2.5)</f>
        <v>125</v>
      </c>
      <c r="M1089" s="9"/>
      <c r="N1089" s="14"/>
      <c r="O1089" s="11"/>
      <c r="P1089" s="11"/>
      <c r="Q1089" s="11"/>
      <c r="R1089" s="11"/>
      <c r="S1089" s="9"/>
      <c r="T1089" s="9"/>
      <c r="U1089" s="9"/>
      <c r="V1089" s="9"/>
      <c r="W1089" s="9"/>
      <c r="X1089" s="9"/>
      <c r="Y1089" s="9"/>
      <c r="Z1089" s="9"/>
      <c r="AA1089" s="9"/>
      <c r="AC1089">
        <f>K1089*L1089*0.0333+K1089</f>
        <v>125</v>
      </c>
      <c r="AE1089">
        <f>R1087*S1087*0.0333+R1087</f>
        <v>165</v>
      </c>
    </row>
    <row r="1090" spans="1:32" ht="16.5" thickTop="1" thickBot="1" x14ac:dyDescent="0.3">
      <c r="A1090" s="9"/>
      <c r="B1090" s="9"/>
      <c r="C1090">
        <f>IF(H1090&gt;3.4,0,H1090)+IF(O1090&gt;3.4,0,O1090)</f>
        <v>4</v>
      </c>
      <c r="D1090" t="s">
        <v>16</v>
      </c>
      <c r="E1090" t="s">
        <v>3</v>
      </c>
      <c r="F1090" s="9"/>
      <c r="G1090" s="14" t="s">
        <v>4</v>
      </c>
      <c r="H1090" s="11">
        <v>3</v>
      </c>
      <c r="I1090" s="11"/>
      <c r="J1090" s="11"/>
      <c r="K1090" s="11"/>
      <c r="L1090" s="9"/>
      <c r="M1090" s="9"/>
      <c r="N1090" s="14" t="s">
        <v>13</v>
      </c>
      <c r="O1090" s="11">
        <v>1</v>
      </c>
      <c r="P1090" s="11"/>
      <c r="Q1090" s="11"/>
      <c r="R1090" s="11"/>
      <c r="S1090" s="9"/>
      <c r="T1090" s="9"/>
      <c r="U1090" s="9"/>
      <c r="V1090" s="28" t="s">
        <v>28</v>
      </c>
      <c r="W1090" s="9"/>
      <c r="X1090" s="27" t="s">
        <v>25</v>
      </c>
      <c r="Y1090" s="9"/>
      <c r="Z1090" s="27" t="s">
        <v>26</v>
      </c>
      <c r="AA1090" s="9"/>
    </row>
    <row r="1091" spans="1:32" ht="31.5" thickTop="1" thickBot="1" x14ac:dyDescent="0.3">
      <c r="A1091" s="9"/>
      <c r="B1091" s="9"/>
      <c r="C1091" s="9"/>
      <c r="D1091" s="9"/>
      <c r="E1091" s="11"/>
      <c r="F1091" s="11"/>
      <c r="G1091" s="14"/>
      <c r="H1091" s="20">
        <f>H1070</f>
        <v>95</v>
      </c>
      <c r="I1091" s="11" t="s">
        <v>31</v>
      </c>
      <c r="J1091" s="11" t="s">
        <v>30</v>
      </c>
      <c r="K1091" s="11" t="s">
        <v>34</v>
      </c>
      <c r="L1091" s="10" t="s">
        <v>32</v>
      </c>
      <c r="M1091" s="10"/>
      <c r="N1091" s="14" t="s">
        <v>33</v>
      </c>
      <c r="O1091" s="20">
        <f>O1049+IF(S1052&lt;3.5,5,10)</f>
        <v>230</v>
      </c>
      <c r="P1091" s="11" t="s">
        <v>31</v>
      </c>
      <c r="Q1091" s="11" t="s">
        <v>30</v>
      </c>
      <c r="R1091" s="11" t="s">
        <v>34</v>
      </c>
      <c r="S1091" s="10" t="s">
        <v>32</v>
      </c>
      <c r="T1091" s="10"/>
      <c r="U1091" s="26" t="s">
        <v>34</v>
      </c>
      <c r="V1091" s="26" t="s">
        <v>48</v>
      </c>
      <c r="W1091" s="26" t="s">
        <v>34</v>
      </c>
      <c r="X1091" s="26" t="s">
        <v>48</v>
      </c>
      <c r="Y1091" s="26" t="s">
        <v>34</v>
      </c>
      <c r="Z1091" s="26" t="s">
        <v>48</v>
      </c>
      <c r="AA1091" s="9"/>
    </row>
    <row r="1092" spans="1:32" ht="16.5" thickTop="1" thickBot="1" x14ac:dyDescent="0.3">
      <c r="A1092" s="9"/>
      <c r="B1092" s="9"/>
      <c r="C1092" s="9"/>
      <c r="D1092" s="9"/>
      <c r="E1092" s="11"/>
      <c r="F1092" s="11"/>
      <c r="G1092" s="14"/>
      <c r="H1092" s="11"/>
      <c r="I1092" s="15">
        <v>5</v>
      </c>
      <c r="J1092" s="11">
        <v>75</v>
      </c>
      <c r="K1092" s="12">
        <f>CEILING(H1091*0.9*J1092/100,2.5)</f>
        <v>65</v>
      </c>
      <c r="M1092" s="9"/>
      <c r="N1092" s="14"/>
      <c r="O1092" s="11"/>
      <c r="P1092" s="15">
        <v>5</v>
      </c>
      <c r="Q1092" s="11">
        <v>65</v>
      </c>
      <c r="R1092" s="12">
        <f>CEILING(O1091*Q1092/100*0.9,5)</f>
        <v>135</v>
      </c>
      <c r="T1092" s="9"/>
      <c r="U1092" s="8">
        <f>IF(V1074&gt;11.5,U1074+2.5,U1074)</f>
        <v>17.5</v>
      </c>
      <c r="V1092" s="4"/>
      <c r="W1092" s="8">
        <f>IF(X1074&gt;11.5,W1074+2.5,W1074)</f>
        <v>35</v>
      </c>
      <c r="X1092" s="24"/>
      <c r="Y1092" s="8">
        <f>IF(Z1074&gt;11.5,Y1074+2,Y1074)</f>
        <v>8</v>
      </c>
      <c r="Z1092" s="24"/>
      <c r="AA1092" s="9"/>
    </row>
    <row r="1093" spans="1:32" ht="16.5" thickTop="1" thickBot="1" x14ac:dyDescent="0.3">
      <c r="A1093" s="9"/>
      <c r="B1093" s="9"/>
      <c r="C1093" s="9"/>
      <c r="D1093" s="9"/>
      <c r="E1093" s="11"/>
      <c r="F1093" s="11"/>
      <c r="G1093" s="14"/>
      <c r="H1093" s="11"/>
      <c r="I1093" s="15">
        <v>3</v>
      </c>
      <c r="J1093" s="11">
        <v>85</v>
      </c>
      <c r="K1093" s="12">
        <f>CEILING(H1091*0.9*J1093/100,2.5)</f>
        <v>75</v>
      </c>
      <c r="M1093" s="9"/>
      <c r="N1093" s="14"/>
      <c r="O1093" s="11"/>
      <c r="P1093" s="15">
        <v>5</v>
      </c>
      <c r="Q1093" s="11">
        <v>65</v>
      </c>
      <c r="R1093" s="12">
        <f>CEILING(O1091*Q1093/100*0.9,5)</f>
        <v>135</v>
      </c>
      <c r="T1093" s="9"/>
      <c r="U1093" s="8">
        <f>U1092</f>
        <v>17.5</v>
      </c>
      <c r="V1093" s="3"/>
      <c r="W1093" s="8">
        <f>W1092</f>
        <v>35</v>
      </c>
      <c r="X1093" s="24"/>
      <c r="Y1093" s="8">
        <f>Y1092</f>
        <v>8</v>
      </c>
      <c r="Z1093" s="24"/>
      <c r="AA1093" s="9"/>
    </row>
    <row r="1094" spans="1:32" ht="16.5" thickTop="1" thickBot="1" x14ac:dyDescent="0.3">
      <c r="A1094" s="9"/>
      <c r="B1094" s="9"/>
      <c r="C1094" s="9"/>
      <c r="D1094" s="9"/>
      <c r="E1094" s="11"/>
      <c r="F1094" s="11"/>
      <c r="G1094" s="14"/>
      <c r="H1094" s="11" t="s">
        <v>35</v>
      </c>
      <c r="I1094" s="15">
        <v>1</v>
      </c>
      <c r="J1094" s="11">
        <v>95</v>
      </c>
      <c r="K1094" s="12">
        <f>CEILING(H1091*0.9*J1094/100,2.5)</f>
        <v>82.5</v>
      </c>
      <c r="M1094" s="9"/>
      <c r="N1094" s="14"/>
      <c r="O1094" s="11"/>
      <c r="P1094" s="15">
        <v>5</v>
      </c>
      <c r="Q1094" s="11">
        <v>75</v>
      </c>
      <c r="R1094" s="12">
        <f>CEILING(O1091*Q1094/100*0.9,5)</f>
        <v>160</v>
      </c>
      <c r="T1094" s="9"/>
      <c r="U1094" s="8">
        <f>U1093</f>
        <v>17.5</v>
      </c>
      <c r="W1094" s="8">
        <f>W1093</f>
        <v>35</v>
      </c>
      <c r="X1094" s="24"/>
      <c r="Y1094" s="8">
        <f>Y1093</f>
        <v>8</v>
      </c>
      <c r="Z1094" s="24"/>
      <c r="AA1094" s="9"/>
    </row>
    <row r="1095" spans="1:32" ht="16.5" thickTop="1" thickBot="1" x14ac:dyDescent="0.3">
      <c r="A1095" s="9"/>
      <c r="B1095" s="9"/>
      <c r="C1095" s="9"/>
      <c r="D1095" s="9"/>
      <c r="E1095" s="11"/>
      <c r="F1095" s="11"/>
      <c r="G1095" s="14"/>
      <c r="H1095" s="11"/>
      <c r="I1095" s="11"/>
      <c r="J1095" s="11"/>
      <c r="K1095" s="11"/>
      <c r="L1095" s="9"/>
      <c r="M1095" s="9"/>
      <c r="N1095" s="14"/>
      <c r="O1095" s="11"/>
      <c r="P1095" s="15">
        <v>5</v>
      </c>
      <c r="Q1095" s="11">
        <v>75</v>
      </c>
      <c r="R1095" s="12">
        <f>CEILING(O1091*Q1095/100*0.9,5)</f>
        <v>160</v>
      </c>
      <c r="T1095" s="9"/>
      <c r="U1095" s="8">
        <f>U1094</f>
        <v>17.5</v>
      </c>
      <c r="W1095" s="8">
        <f>W1094</f>
        <v>35</v>
      </c>
      <c r="X1095" s="25"/>
      <c r="Y1095" s="8">
        <f>Y1094</f>
        <v>8</v>
      </c>
      <c r="Z1095" s="25"/>
      <c r="AA1095" s="9"/>
    </row>
    <row r="1096" spans="1:32" ht="16.5" thickTop="1" thickBot="1" x14ac:dyDescent="0.3">
      <c r="A1096" s="9"/>
      <c r="B1096" s="9"/>
      <c r="C1096" s="9"/>
      <c r="D1096" s="9"/>
      <c r="E1096" s="11"/>
      <c r="F1096" s="11"/>
      <c r="G1096" s="14"/>
      <c r="H1096" s="11"/>
      <c r="I1096" s="11"/>
      <c r="J1096" s="11"/>
      <c r="K1096" s="11"/>
      <c r="L1096" s="9"/>
      <c r="M1096" s="9"/>
      <c r="N1096" s="14"/>
      <c r="O1096" s="11"/>
      <c r="P1096" s="16">
        <v>5</v>
      </c>
      <c r="Q1096" s="11">
        <v>85</v>
      </c>
      <c r="R1096" s="12">
        <f>CEILING(O1091*Q1096/100*0.9,5)</f>
        <v>180</v>
      </c>
      <c r="T1096" s="9"/>
      <c r="U1096" s="9"/>
      <c r="V1096" s="9"/>
      <c r="W1096" s="9"/>
      <c r="X1096" s="9"/>
      <c r="Y1096" s="9"/>
      <c r="Z1096" s="9"/>
      <c r="AA1096" s="9"/>
      <c r="AD1096">
        <f>K1094*L1094*0.0333+K1094</f>
        <v>82.5</v>
      </c>
      <c r="AF1096">
        <f>R1096*S1096*0.0333+R1096</f>
        <v>180</v>
      </c>
    </row>
    <row r="1097" spans="1:32" ht="16.5" thickTop="1" thickBot="1" x14ac:dyDescent="0.3">
      <c r="A1097" s="9"/>
      <c r="B1097" s="9"/>
      <c r="C1097">
        <f>IF(H1097&gt;3.4,0,H1097)+IF(O1097&gt;3.4,0,O1097)</f>
        <v>2</v>
      </c>
      <c r="D1097" t="s">
        <v>17</v>
      </c>
      <c r="E1097" t="s">
        <v>2</v>
      </c>
      <c r="F1097" s="9"/>
      <c r="G1097" s="14" t="s">
        <v>14</v>
      </c>
      <c r="H1097" s="11">
        <v>2</v>
      </c>
      <c r="I1097" s="11"/>
      <c r="J1097" s="11"/>
      <c r="K1097" s="11"/>
      <c r="L1097" s="9"/>
      <c r="M1097" s="9"/>
      <c r="N1097" s="14" t="s">
        <v>12</v>
      </c>
      <c r="O1097" s="11">
        <v>4</v>
      </c>
      <c r="P1097" s="11"/>
      <c r="Q1097" s="11"/>
      <c r="R1097" s="11"/>
      <c r="S1097" s="9"/>
      <c r="T1097" s="9"/>
      <c r="U1097" s="9"/>
      <c r="V1097" s="27" t="s">
        <v>47</v>
      </c>
      <c r="W1097" s="9"/>
      <c r="X1097" s="17" t="s">
        <v>27</v>
      </c>
      <c r="Y1097" s="9"/>
      <c r="Z1097" s="9"/>
      <c r="AA1097" s="9"/>
    </row>
    <row r="1098" spans="1:32" ht="31.5" thickTop="1" thickBot="1" x14ac:dyDescent="0.3">
      <c r="A1098" s="9"/>
      <c r="B1098" s="9"/>
      <c r="C1098" s="9"/>
      <c r="D1098" s="9"/>
      <c r="E1098" s="11"/>
      <c r="F1098" s="11"/>
      <c r="G1098" s="14" t="s">
        <v>33</v>
      </c>
      <c r="H1098" s="20">
        <f>H1084</f>
        <v>162.5</v>
      </c>
      <c r="I1098" s="11" t="s">
        <v>31</v>
      </c>
      <c r="J1098" s="11" t="s">
        <v>30</v>
      </c>
      <c r="K1098" s="11" t="s">
        <v>34</v>
      </c>
      <c r="L1098" s="10" t="s">
        <v>32</v>
      </c>
      <c r="M1098" s="10"/>
      <c r="N1098" s="14" t="s">
        <v>33</v>
      </c>
      <c r="O1098" s="20">
        <f>O1084</f>
        <v>187.5</v>
      </c>
      <c r="P1098" s="11" t="s">
        <v>31</v>
      </c>
      <c r="Q1098" s="11" t="s">
        <v>30</v>
      </c>
      <c r="R1098" s="11" t="s">
        <v>34</v>
      </c>
      <c r="S1098" s="10" t="s">
        <v>32</v>
      </c>
      <c r="T1098" s="10"/>
      <c r="U1098" s="26" t="s">
        <v>34</v>
      </c>
      <c r="V1098" s="26" t="s">
        <v>48</v>
      </c>
      <c r="W1098" s="26" t="s">
        <v>34</v>
      </c>
      <c r="X1098" s="26" t="s">
        <v>48</v>
      </c>
      <c r="Y1098" s="9"/>
      <c r="Z1098" s="9"/>
      <c r="AA1098" s="9"/>
    </row>
    <row r="1099" spans="1:32" ht="16.5" thickTop="1" thickBot="1" x14ac:dyDescent="0.3">
      <c r="A1099" s="9"/>
      <c r="B1099" s="9"/>
      <c r="C1099" s="9"/>
      <c r="D1099" s="9"/>
      <c r="E1099" s="11"/>
      <c r="F1099" s="11"/>
      <c r="G1099" s="14"/>
      <c r="H1099" s="11"/>
      <c r="I1099" s="15">
        <v>3</v>
      </c>
      <c r="J1099" s="11">
        <v>70</v>
      </c>
      <c r="K1099" s="12">
        <f>CEILING(H1098*J1099/100*0.9,2.5)</f>
        <v>102.5</v>
      </c>
      <c r="M1099" s="9"/>
      <c r="N1099" s="14"/>
      <c r="O1099" s="11"/>
      <c r="P1099" s="15">
        <v>5</v>
      </c>
      <c r="Q1099" s="11">
        <v>40</v>
      </c>
      <c r="R1099" s="12">
        <f>CEILING(O1098*Q1099/100*0.9,5)</f>
        <v>70</v>
      </c>
      <c r="T1099" s="9"/>
      <c r="U1099" s="8">
        <f>IF(V1081&gt;11.5,U1081+2.5,U1081)</f>
        <v>60</v>
      </c>
      <c r="W1099" s="8">
        <f>IF(X1081&gt;11.5,W1081+2.5,W1081)</f>
        <v>42.5</v>
      </c>
      <c r="X1099" s="24"/>
      <c r="Y1099" s="9"/>
      <c r="Z1099" s="9"/>
      <c r="AA1099" s="9"/>
    </row>
    <row r="1100" spans="1:32" ht="16.5" thickTop="1" thickBot="1" x14ac:dyDescent="0.3">
      <c r="A1100" s="9"/>
      <c r="B1100" s="9"/>
      <c r="C1100" s="9"/>
      <c r="D1100" s="9"/>
      <c r="E1100" s="11"/>
      <c r="F1100" s="11"/>
      <c r="G1100" s="14"/>
      <c r="H1100" s="11"/>
      <c r="I1100" s="15">
        <v>3</v>
      </c>
      <c r="J1100" s="11">
        <v>70</v>
      </c>
      <c r="K1100" s="12">
        <f>CEILING(H1098*J1100/100*0.9,2.5)</f>
        <v>102.5</v>
      </c>
      <c r="M1100" s="9"/>
      <c r="N1100" s="14"/>
      <c r="O1100" s="11"/>
      <c r="P1100" s="15">
        <v>5</v>
      </c>
      <c r="Q1100" s="11">
        <v>40</v>
      </c>
      <c r="R1100" s="12">
        <f>CEILING(O1098*Q1100/100*0.9,5)</f>
        <v>70</v>
      </c>
      <c r="T1100" s="9"/>
      <c r="U1100" s="8">
        <f>U1099</f>
        <v>60</v>
      </c>
      <c r="W1100" s="8">
        <f>W1099</f>
        <v>42.5</v>
      </c>
      <c r="X1100" s="24"/>
      <c r="Y1100" s="9"/>
      <c r="Z1100" s="9"/>
      <c r="AA1100" s="9"/>
    </row>
    <row r="1101" spans="1:32" ht="16.5" thickTop="1" thickBot="1" x14ac:dyDescent="0.3">
      <c r="A1101" s="9"/>
      <c r="B1101" s="9"/>
      <c r="C1101" s="9"/>
      <c r="D1101" s="9"/>
      <c r="E1101" s="11"/>
      <c r="F1101" s="11"/>
      <c r="G1101" s="14"/>
      <c r="H1101" s="11"/>
      <c r="I1101" s="15">
        <v>3</v>
      </c>
      <c r="J1101" s="11">
        <v>80</v>
      </c>
      <c r="K1101" s="12">
        <f>CEILING(H1098*J1101/100*0.9,2.5)</f>
        <v>117.5</v>
      </c>
      <c r="M1101" s="9"/>
      <c r="N1101" s="14"/>
      <c r="O1101" s="11"/>
      <c r="P1101" s="15">
        <v>5</v>
      </c>
      <c r="Q1101" s="11">
        <v>50</v>
      </c>
      <c r="R1101" s="12">
        <f>CEILING(O1098*Q1101/100*0.9,5)</f>
        <v>85</v>
      </c>
      <c r="T1101" s="9"/>
      <c r="U1101" s="8">
        <f>U1100</f>
        <v>60</v>
      </c>
      <c r="W1101" s="8">
        <f>W1100</f>
        <v>42.5</v>
      </c>
      <c r="X1101" s="24"/>
      <c r="Y1101" s="9"/>
      <c r="Z1101" s="9"/>
      <c r="AA1101" s="9"/>
    </row>
    <row r="1102" spans="1:32" ht="16.5" thickTop="1" thickBot="1" x14ac:dyDescent="0.3">
      <c r="A1102" s="9"/>
      <c r="B1102" s="9"/>
      <c r="C1102" s="9"/>
      <c r="D1102" s="9"/>
      <c r="E1102" s="11"/>
      <c r="F1102" s="11"/>
      <c r="G1102" s="14"/>
      <c r="H1102" s="11"/>
      <c r="I1102" s="15">
        <v>3</v>
      </c>
      <c r="J1102" s="11">
        <v>80</v>
      </c>
      <c r="K1102" s="12">
        <f>CEILING(H1098*J1102/100*0.9,2.5)</f>
        <v>117.5</v>
      </c>
      <c r="M1102" s="9"/>
      <c r="N1102" s="14"/>
      <c r="O1102" s="11"/>
      <c r="P1102" s="15">
        <v>5</v>
      </c>
      <c r="Q1102" s="11">
        <v>50</v>
      </c>
      <c r="R1102" s="12">
        <f>CEILING(O1098*Q1102/100*0.9,5)</f>
        <v>85</v>
      </c>
      <c r="T1102" s="9"/>
      <c r="U1102" s="8">
        <f>U1101</f>
        <v>60</v>
      </c>
      <c r="W1102" s="8">
        <f>W1101</f>
        <v>42.5</v>
      </c>
      <c r="X1102" s="25"/>
      <c r="Y1102" s="9"/>
      <c r="Z1102" s="9"/>
      <c r="AA1102" s="9"/>
    </row>
    <row r="1103" spans="1:32" ht="16.5" thickTop="1" thickBot="1" x14ac:dyDescent="0.3">
      <c r="A1103" s="9"/>
      <c r="B1103" s="9"/>
      <c r="C1103" s="9"/>
      <c r="D1103" s="9"/>
      <c r="E1103" s="11"/>
      <c r="F1103" s="11"/>
      <c r="G1103" s="14"/>
      <c r="H1103" s="11"/>
      <c r="I1103" s="15">
        <v>3</v>
      </c>
      <c r="J1103" s="11">
        <v>90</v>
      </c>
      <c r="K1103" s="12">
        <f>CEILING(H1098*J1103/100*0.9,2.5)</f>
        <v>132.5</v>
      </c>
      <c r="M1103" s="9"/>
      <c r="N1103" s="14"/>
      <c r="O1103" s="11"/>
      <c r="P1103" s="15">
        <v>5</v>
      </c>
      <c r="Q1103" s="11">
        <v>60</v>
      </c>
      <c r="R1103" s="12">
        <f>CEILING(O1098*Q1103/100*0.9,5)</f>
        <v>105</v>
      </c>
      <c r="T1103" s="9"/>
      <c r="U1103" s="9"/>
      <c r="V1103" s="9"/>
      <c r="W1103" s="9"/>
      <c r="X1103" s="9"/>
      <c r="Y1103" s="9"/>
      <c r="Z1103" s="9"/>
      <c r="AA1103" s="9"/>
      <c r="AC1103">
        <f>K1103*L1103*0.0333+K1103</f>
        <v>132.5</v>
      </c>
      <c r="AE1103">
        <f>R1103*S1103*0.0333+R1103</f>
        <v>105</v>
      </c>
    </row>
    <row r="1104" spans="1:32" ht="16.5" thickTop="1" thickBot="1" x14ac:dyDescent="0.3">
      <c r="A1104" s="9"/>
      <c r="B1104" s="1" t="s">
        <v>83</v>
      </c>
      <c r="C1104" s="18">
        <f>IF(H1104&gt;3.4,0,H1104)+IF(O1104&gt;3.4,0,O1104)</f>
        <v>4</v>
      </c>
      <c r="D1104" s="18" t="s">
        <v>15</v>
      </c>
      <c r="E1104" s="34" t="s">
        <v>2</v>
      </c>
      <c r="F1104" s="11"/>
      <c r="G1104" s="14" t="s">
        <v>14</v>
      </c>
      <c r="H1104" s="11">
        <v>3</v>
      </c>
      <c r="I1104" s="11"/>
      <c r="J1104" s="11"/>
      <c r="K1104" s="11"/>
      <c r="L1104" s="9"/>
      <c r="M1104" s="9"/>
      <c r="N1104" s="14" t="s">
        <v>12</v>
      </c>
      <c r="O1104" s="11">
        <v>1</v>
      </c>
      <c r="P1104" s="11"/>
      <c r="Q1104" s="11"/>
      <c r="R1104" s="11"/>
      <c r="S1104" s="9"/>
      <c r="T1104" s="9"/>
      <c r="U1104" s="30"/>
      <c r="V1104" s="29" t="s">
        <v>49</v>
      </c>
      <c r="W1104" s="9"/>
      <c r="X1104" s="31" t="s">
        <v>27</v>
      </c>
      <c r="Y1104" s="9"/>
      <c r="Z1104" s="9"/>
      <c r="AA1104" s="9"/>
    </row>
    <row r="1105" spans="1:32" ht="31.5" thickTop="1" thickBot="1" x14ac:dyDescent="0.3">
      <c r="A1105" s="9"/>
      <c r="B1105" s="9"/>
      <c r="C1105" s="9"/>
      <c r="D1105" s="9"/>
      <c r="E1105" s="11"/>
      <c r="F1105" s="11"/>
      <c r="G1105" s="14"/>
      <c r="H1105" s="20">
        <f>H1098</f>
        <v>162.5</v>
      </c>
      <c r="I1105" s="11" t="s">
        <v>31</v>
      </c>
      <c r="J1105" s="11" t="s">
        <v>30</v>
      </c>
      <c r="K1105" s="11" t="s">
        <v>34</v>
      </c>
      <c r="L1105" s="10" t="s">
        <v>32</v>
      </c>
      <c r="M1105" s="10"/>
      <c r="N1105" s="14" t="s">
        <v>33</v>
      </c>
      <c r="O1105" s="20">
        <f>O1084+IF(S1087&lt;3.5,2.5,5)</f>
        <v>190</v>
      </c>
      <c r="P1105" s="11" t="s">
        <v>31</v>
      </c>
      <c r="Q1105" s="11" t="s">
        <v>30</v>
      </c>
      <c r="R1105" s="11" t="s">
        <v>34</v>
      </c>
      <c r="S1105" s="10" t="s">
        <v>32</v>
      </c>
      <c r="T1105" s="10"/>
      <c r="U1105" s="26" t="s">
        <v>34</v>
      </c>
      <c r="V1105" s="26" t="s">
        <v>48</v>
      </c>
      <c r="W1105" s="26" t="s">
        <v>34</v>
      </c>
      <c r="X1105" s="26" t="s">
        <v>48</v>
      </c>
      <c r="Y1105" s="9"/>
      <c r="Z1105" s="9"/>
      <c r="AA1105" s="9"/>
    </row>
    <row r="1106" spans="1:32" ht="16.5" thickTop="1" thickBot="1" x14ac:dyDescent="0.3">
      <c r="A1106" s="9"/>
      <c r="B1106" s="9"/>
      <c r="C1106" s="9"/>
      <c r="D1106" s="9"/>
      <c r="E1106" s="11"/>
      <c r="F1106" s="11"/>
      <c r="G1106" s="14"/>
      <c r="H1106" s="11"/>
      <c r="I1106" s="15">
        <v>5</v>
      </c>
      <c r="J1106" s="11">
        <v>75</v>
      </c>
      <c r="K1106" s="12">
        <f>CEILING(H1105*0.9*J1106/100,2.5)</f>
        <v>110</v>
      </c>
      <c r="M1106" s="9"/>
      <c r="N1106" s="14"/>
      <c r="O1106" s="11"/>
      <c r="P1106" s="15">
        <v>5</v>
      </c>
      <c r="Q1106" s="11">
        <v>65</v>
      </c>
      <c r="R1106" s="12">
        <f>CEILING(O1105*Q1106/100*0.9,5)</f>
        <v>115</v>
      </c>
      <c r="T1106" s="9"/>
      <c r="U1106" s="8">
        <f>IF(V1088&gt;11.5,U1088+2.5,U1088)</f>
        <v>70</v>
      </c>
      <c r="V1106" s="4"/>
      <c r="W1106" s="8">
        <f>IF(X1102&gt;11.5,W1102+2.5,W1102)</f>
        <v>42.5</v>
      </c>
      <c r="X1106" s="24"/>
      <c r="Y1106" s="9"/>
      <c r="Z1106" s="9"/>
      <c r="AA1106" s="9"/>
    </row>
    <row r="1107" spans="1:32" ht="16.5" thickTop="1" thickBot="1" x14ac:dyDescent="0.3">
      <c r="A1107" s="9"/>
      <c r="B1107" s="9"/>
      <c r="C1107" s="9"/>
      <c r="D1107" s="9"/>
      <c r="E1107" s="11"/>
      <c r="F1107" s="11"/>
      <c r="G1107" s="14"/>
      <c r="H1107" s="11"/>
      <c r="I1107" s="15">
        <v>3</v>
      </c>
      <c r="J1107" s="11">
        <v>85</v>
      </c>
      <c r="K1107" s="12">
        <f>CEILING(H1105*0.9*J1107/100,2.5)</f>
        <v>125</v>
      </c>
      <c r="M1107" s="9"/>
      <c r="N1107" s="14"/>
      <c r="O1107" s="11"/>
      <c r="P1107" s="15">
        <v>5</v>
      </c>
      <c r="Q1107" s="11">
        <v>65</v>
      </c>
      <c r="R1107" s="12">
        <f>CEILING(O1105*Q1107/100*0.9,5)</f>
        <v>115</v>
      </c>
      <c r="T1107" s="9"/>
      <c r="U1107" s="8">
        <f>U1106</f>
        <v>70</v>
      </c>
      <c r="V1107" s="4"/>
      <c r="W1107" s="8">
        <f>W1106</f>
        <v>42.5</v>
      </c>
      <c r="X1107" s="24"/>
      <c r="Y1107" s="9"/>
      <c r="Z1107" s="9"/>
      <c r="AA1107" s="9"/>
    </row>
    <row r="1108" spans="1:32" ht="16.5" thickTop="1" thickBot="1" x14ac:dyDescent="0.3">
      <c r="A1108" s="9"/>
      <c r="B1108" s="9"/>
      <c r="C1108" s="9"/>
      <c r="D1108" s="9"/>
      <c r="E1108" s="11"/>
      <c r="F1108" s="11"/>
      <c r="G1108" s="14"/>
      <c r="H1108" s="11" t="s">
        <v>35</v>
      </c>
      <c r="I1108" s="15">
        <v>1</v>
      </c>
      <c r="J1108" s="11">
        <v>95</v>
      </c>
      <c r="K1108" s="12">
        <f>CEILING(H1105*0.9*J1108/100,2.5)</f>
        <v>140</v>
      </c>
      <c r="M1108" s="9"/>
      <c r="N1108" s="14"/>
      <c r="O1108" s="11"/>
      <c r="P1108" s="15">
        <v>5</v>
      </c>
      <c r="Q1108" s="11">
        <v>75</v>
      </c>
      <c r="R1108" s="12">
        <f>CEILING(O1105*Q1108/100*0.9,5)</f>
        <v>130</v>
      </c>
      <c r="T1108" s="9"/>
      <c r="U1108" s="8">
        <f>U1107</f>
        <v>70</v>
      </c>
      <c r="V1108" s="4"/>
      <c r="W1108" s="8">
        <f>W1107</f>
        <v>42.5</v>
      </c>
      <c r="X1108" s="24"/>
      <c r="Y1108" s="9"/>
      <c r="Z1108" s="9"/>
      <c r="AA1108" s="9"/>
    </row>
    <row r="1109" spans="1:32" ht="16.5" thickTop="1" thickBot="1" x14ac:dyDescent="0.3">
      <c r="A1109" s="9"/>
      <c r="B1109" s="9"/>
      <c r="C1109" s="9"/>
      <c r="D1109" s="9"/>
      <c r="E1109" s="11"/>
      <c r="F1109" s="11"/>
      <c r="G1109" s="14"/>
      <c r="H1109" s="11"/>
      <c r="I1109" s="11"/>
      <c r="J1109" s="11"/>
      <c r="K1109" s="11"/>
      <c r="L1109" s="9"/>
      <c r="M1109" s="9"/>
      <c r="N1109" s="14"/>
      <c r="O1109" s="11"/>
      <c r="P1109" s="15">
        <v>5</v>
      </c>
      <c r="Q1109" s="11">
        <v>75</v>
      </c>
      <c r="R1109" s="12">
        <f>CEILING(O1105*Q1109/100*0.9,5)</f>
        <v>130</v>
      </c>
      <c r="T1109" s="9"/>
      <c r="U1109" s="8">
        <f>U1108</f>
        <v>70</v>
      </c>
      <c r="V1109" s="4"/>
      <c r="W1109" s="8">
        <f>W1108</f>
        <v>42.5</v>
      </c>
      <c r="X1109" s="25"/>
      <c r="Y1109" s="9"/>
      <c r="Z1109" s="9"/>
      <c r="AA1109" s="9"/>
    </row>
    <row r="1110" spans="1:32" ht="16.5" thickTop="1" thickBot="1" x14ac:dyDescent="0.3">
      <c r="A1110" s="9"/>
      <c r="B1110" s="9"/>
      <c r="C1110" s="9"/>
      <c r="D1110" s="9"/>
      <c r="E1110" s="11"/>
      <c r="F1110" s="11"/>
      <c r="G1110" s="14"/>
      <c r="H1110" s="11"/>
      <c r="I1110" s="11"/>
      <c r="J1110" s="11"/>
      <c r="K1110" s="11"/>
      <c r="L1110" s="9"/>
      <c r="M1110" s="9"/>
      <c r="N1110" s="14"/>
      <c r="O1110" s="11"/>
      <c r="P1110" s="16">
        <v>5</v>
      </c>
      <c r="Q1110" s="11">
        <v>85</v>
      </c>
      <c r="R1110" s="12">
        <f>CEILING(O1105*Q1110/100*0.9,5)</f>
        <v>150</v>
      </c>
      <c r="T1110" s="9"/>
      <c r="U1110" s="9"/>
      <c r="V1110" s="9"/>
      <c r="W1110" s="9"/>
      <c r="X1110" s="9"/>
      <c r="Y1110" s="9"/>
      <c r="Z1110" s="9"/>
      <c r="AA1110" s="9"/>
      <c r="AC1110">
        <f>K1108*L1108*0.0333+K1108</f>
        <v>140</v>
      </c>
      <c r="AE1110">
        <f>R1110*S1110*0.0333+R1110</f>
        <v>150</v>
      </c>
    </row>
    <row r="1111" spans="1:32" ht="16.5" thickTop="1" thickBot="1" x14ac:dyDescent="0.3">
      <c r="A1111" s="9"/>
      <c r="B1111" s="9"/>
      <c r="C1111">
        <f>IF(H1111&gt;3.4,0,H1111)+IF(O1111&gt;3.4,0,O1111)</f>
        <v>2</v>
      </c>
      <c r="D1111" t="s">
        <v>16</v>
      </c>
      <c r="E1111" t="s">
        <v>3</v>
      </c>
      <c r="F1111" s="9"/>
      <c r="G1111" s="14" t="s">
        <v>4</v>
      </c>
      <c r="H1111" s="11">
        <v>4</v>
      </c>
      <c r="I1111" s="11"/>
      <c r="J1111" s="11"/>
      <c r="K1111" s="11"/>
      <c r="L1111" s="9"/>
      <c r="M1111" s="9"/>
      <c r="N1111" s="14" t="s">
        <v>13</v>
      </c>
      <c r="O1111" s="11">
        <v>2</v>
      </c>
      <c r="P1111" s="11"/>
      <c r="Q1111" s="11"/>
      <c r="R1111" s="11"/>
      <c r="S1111" s="9"/>
      <c r="T1111" s="9"/>
      <c r="U1111" s="9"/>
      <c r="V1111" s="28" t="s">
        <v>28</v>
      </c>
      <c r="W1111" s="9"/>
      <c r="X1111" s="27" t="s">
        <v>25</v>
      </c>
      <c r="Y1111" s="9"/>
      <c r="Z1111" s="27" t="s">
        <v>26</v>
      </c>
      <c r="AA1111" s="9"/>
    </row>
    <row r="1112" spans="1:32" ht="31.5" thickTop="1" thickBot="1" x14ac:dyDescent="0.3">
      <c r="A1112" s="9"/>
      <c r="B1112" s="9"/>
      <c r="C1112" s="9"/>
      <c r="D1112" s="9"/>
      <c r="E1112" s="11"/>
      <c r="F1112" s="11"/>
      <c r="G1112" s="14" t="s">
        <v>33</v>
      </c>
      <c r="H1112" s="20">
        <f>H1091</f>
        <v>95</v>
      </c>
      <c r="I1112" s="11" t="s">
        <v>31</v>
      </c>
      <c r="J1112" s="11" t="s">
        <v>30</v>
      </c>
      <c r="K1112" s="11" t="s">
        <v>34</v>
      </c>
      <c r="L1112" s="10" t="s">
        <v>32</v>
      </c>
      <c r="M1112" s="10"/>
      <c r="N1112" s="14" t="s">
        <v>33</v>
      </c>
      <c r="O1112" s="20">
        <f>O1091</f>
        <v>230</v>
      </c>
      <c r="P1112" s="11" t="s">
        <v>31</v>
      </c>
      <c r="Q1112" s="11" t="s">
        <v>30</v>
      </c>
      <c r="R1112" s="11" t="s">
        <v>34</v>
      </c>
      <c r="S1112" s="10" t="s">
        <v>32</v>
      </c>
      <c r="T1112" s="10"/>
      <c r="U1112" s="26" t="s">
        <v>34</v>
      </c>
      <c r="V1112" s="26" t="s">
        <v>48</v>
      </c>
      <c r="W1112" s="26" t="s">
        <v>34</v>
      </c>
      <c r="X1112" s="26" t="s">
        <v>48</v>
      </c>
      <c r="Y1112" s="26" t="s">
        <v>34</v>
      </c>
      <c r="Z1112" s="26" t="s">
        <v>48</v>
      </c>
      <c r="AA1112" s="9"/>
    </row>
    <row r="1113" spans="1:32" ht="16.5" thickTop="1" thickBot="1" x14ac:dyDescent="0.3">
      <c r="A1113" s="9"/>
      <c r="B1113" s="9"/>
      <c r="C1113" s="9"/>
      <c r="D1113" s="9"/>
      <c r="E1113" s="11"/>
      <c r="F1113" s="11"/>
      <c r="G1113" s="14"/>
      <c r="H1113" s="11"/>
      <c r="I1113" s="15">
        <v>5</v>
      </c>
      <c r="J1113" s="11">
        <v>40</v>
      </c>
      <c r="K1113" s="12">
        <f>CEILING(H1112*J1113/100*0.9,2.5)</f>
        <v>35</v>
      </c>
      <c r="M1113" s="9"/>
      <c r="N1113" s="14"/>
      <c r="O1113" s="11"/>
      <c r="P1113" s="15">
        <v>3</v>
      </c>
      <c r="Q1113" s="11">
        <v>70</v>
      </c>
      <c r="R1113" s="12">
        <f>CEILING(O1112*Q1113/100*0.9,5)</f>
        <v>145</v>
      </c>
      <c r="T1113" s="9"/>
      <c r="U1113" s="8">
        <f>IF(V1095&gt;11.5,U1095+2.5,U1095)</f>
        <v>17.5</v>
      </c>
      <c r="V1113" s="4"/>
      <c r="W1113" s="8">
        <f>IF(X1095&gt;11.5,W1095+2.5,W1095)</f>
        <v>35</v>
      </c>
      <c r="X1113" s="24"/>
      <c r="Y1113" s="8">
        <f>IF(Z1095&gt;11.5,Y1095+2,Y1095)</f>
        <v>8</v>
      </c>
      <c r="Z1113" s="24"/>
      <c r="AA1113" s="9"/>
    </row>
    <row r="1114" spans="1:32" ht="16.5" thickTop="1" thickBot="1" x14ac:dyDescent="0.3">
      <c r="A1114" s="9"/>
      <c r="B1114" s="9"/>
      <c r="C1114" s="9"/>
      <c r="D1114" s="9"/>
      <c r="E1114" s="11"/>
      <c r="F1114" s="11"/>
      <c r="G1114" s="14"/>
      <c r="H1114" s="11"/>
      <c r="I1114" s="15">
        <v>5</v>
      </c>
      <c r="J1114" s="11">
        <v>40</v>
      </c>
      <c r="K1114" s="12">
        <f>CEILING(H1112*J1114/100*0.9,2.5)</f>
        <v>35</v>
      </c>
      <c r="M1114" s="9"/>
      <c r="N1114" s="14"/>
      <c r="O1114" s="11"/>
      <c r="P1114" s="15">
        <v>3</v>
      </c>
      <c r="Q1114" s="11">
        <v>70</v>
      </c>
      <c r="R1114" s="12">
        <f>CEILING(O1112*Q1114/100*0.9,5)</f>
        <v>145</v>
      </c>
      <c r="T1114" s="9"/>
      <c r="U1114" s="8">
        <f>U1113</f>
        <v>17.5</v>
      </c>
      <c r="V1114" s="3"/>
      <c r="W1114" s="8">
        <f>W1113</f>
        <v>35</v>
      </c>
      <c r="X1114" s="24"/>
      <c r="Y1114" s="8">
        <f>Y1113</f>
        <v>8</v>
      </c>
      <c r="Z1114" s="24"/>
      <c r="AA1114" s="9"/>
    </row>
    <row r="1115" spans="1:32" ht="16.5" thickTop="1" thickBot="1" x14ac:dyDescent="0.3">
      <c r="A1115" s="9"/>
      <c r="B1115" s="9"/>
      <c r="C1115" s="9"/>
      <c r="D1115" s="9"/>
      <c r="E1115" s="11"/>
      <c r="F1115" s="11"/>
      <c r="G1115" s="14"/>
      <c r="H1115" s="11"/>
      <c r="I1115" s="15">
        <v>5</v>
      </c>
      <c r="J1115" s="11">
        <v>50</v>
      </c>
      <c r="K1115" s="12">
        <f>CEILING(H1112*J1115/100*0.9,2.5)</f>
        <v>45</v>
      </c>
      <c r="M1115" s="9"/>
      <c r="N1115" s="14"/>
      <c r="O1115" s="11"/>
      <c r="P1115" s="15">
        <v>3</v>
      </c>
      <c r="Q1115" s="11">
        <v>80</v>
      </c>
      <c r="R1115" s="12">
        <f>CEILING(O1112*Q1115/100*0.9,5)</f>
        <v>170</v>
      </c>
      <c r="T1115" s="9"/>
      <c r="U1115" s="8">
        <f>U1114</f>
        <v>17.5</v>
      </c>
      <c r="W1115" s="8">
        <f>W1114</f>
        <v>35</v>
      </c>
      <c r="X1115" s="24"/>
      <c r="Y1115" s="8">
        <f>Y1114</f>
        <v>8</v>
      </c>
      <c r="Z1115" s="24"/>
      <c r="AA1115" s="9"/>
    </row>
    <row r="1116" spans="1:32" ht="16.5" thickTop="1" thickBot="1" x14ac:dyDescent="0.3">
      <c r="A1116" s="9"/>
      <c r="B1116" s="9"/>
      <c r="C1116" s="9"/>
      <c r="D1116" s="9"/>
      <c r="E1116" s="11"/>
      <c r="F1116" s="11"/>
      <c r="G1116" s="14"/>
      <c r="H1116" s="11"/>
      <c r="I1116" s="15">
        <v>5</v>
      </c>
      <c r="J1116" s="11">
        <v>50</v>
      </c>
      <c r="K1116" s="12">
        <f>CEILING(H1112*J1116/100*0.9,2.5)</f>
        <v>45</v>
      </c>
      <c r="M1116" s="9"/>
      <c r="N1116" s="14"/>
      <c r="O1116" s="11"/>
      <c r="P1116" s="15">
        <v>3</v>
      </c>
      <c r="Q1116" s="11">
        <v>80</v>
      </c>
      <c r="R1116" s="12">
        <f>CEILING(O1112*Q1116/100*0.9,5)</f>
        <v>170</v>
      </c>
      <c r="T1116" s="9"/>
      <c r="U1116" s="8">
        <f>U1115</f>
        <v>17.5</v>
      </c>
      <c r="W1116" s="8">
        <f>W1115</f>
        <v>35</v>
      </c>
      <c r="X1116" s="25"/>
      <c r="Y1116" s="8">
        <f>Y1115</f>
        <v>8</v>
      </c>
      <c r="Z1116" s="25"/>
      <c r="AA1116" s="9"/>
    </row>
    <row r="1117" spans="1:32" ht="16.5" thickTop="1" thickBot="1" x14ac:dyDescent="0.3">
      <c r="A1117" s="9"/>
      <c r="B1117" s="9"/>
      <c r="C1117" s="9"/>
      <c r="D1117" s="9"/>
      <c r="E1117" s="11"/>
      <c r="F1117" s="11"/>
      <c r="G1117" s="14"/>
      <c r="H1117" s="11"/>
      <c r="I1117" s="16">
        <v>5</v>
      </c>
      <c r="J1117" s="11">
        <v>60</v>
      </c>
      <c r="K1117" s="12">
        <f>CEILING(H1112*J1117/100*0.9,2.5)</f>
        <v>52.5</v>
      </c>
      <c r="M1117" s="9"/>
      <c r="N1117" s="14"/>
      <c r="O1117" s="11"/>
      <c r="P1117" s="16">
        <v>3</v>
      </c>
      <c r="Q1117" s="11">
        <v>90</v>
      </c>
      <c r="R1117" s="12">
        <f>CEILING(O1112*Q1117/100*0.9,5)</f>
        <v>190</v>
      </c>
      <c r="T1117" s="9"/>
      <c r="U1117" s="9"/>
      <c r="V1117" s="9"/>
      <c r="W1117" s="9"/>
      <c r="X1117" s="9"/>
      <c r="Y1117" s="9"/>
      <c r="Z1117" s="9"/>
      <c r="AA1117" s="9"/>
      <c r="AD1117">
        <f>K1117*L1117*0.0333+K1117</f>
        <v>52.5</v>
      </c>
      <c r="AF1117">
        <f>R1117*S1117*0.0333+R1117</f>
        <v>190</v>
      </c>
    </row>
    <row r="1118" spans="1:32" ht="16.5" thickTop="1" thickBot="1" x14ac:dyDescent="0.3">
      <c r="A1118" s="9"/>
      <c r="B1118" s="9"/>
      <c r="C1118">
        <f>IF(H1118&gt;3.4,0,H1118)+IF(O1118&gt;3.4,0,O1118)</f>
        <v>2</v>
      </c>
      <c r="D1118" t="s">
        <v>17</v>
      </c>
      <c r="E1118" t="s">
        <v>2</v>
      </c>
      <c r="F1118" s="9"/>
      <c r="G1118" s="14" t="s">
        <v>14</v>
      </c>
      <c r="H1118" s="11">
        <v>4</v>
      </c>
      <c r="I1118" s="11"/>
      <c r="J1118" s="11"/>
      <c r="K1118" s="11"/>
      <c r="L1118" s="9"/>
      <c r="M1118" s="9"/>
      <c r="N1118" s="14" t="s">
        <v>12</v>
      </c>
      <c r="O1118" s="11">
        <v>2</v>
      </c>
      <c r="P1118" s="11"/>
      <c r="Q1118" s="11"/>
      <c r="R1118" s="11"/>
      <c r="S1118" s="9"/>
      <c r="T1118" s="9"/>
      <c r="U1118" s="9"/>
      <c r="V1118" s="27" t="s">
        <v>47</v>
      </c>
      <c r="W1118" s="9"/>
      <c r="X1118" s="17" t="s">
        <v>27</v>
      </c>
      <c r="Y1118" s="9"/>
      <c r="Z1118" s="9"/>
      <c r="AA1118" s="9"/>
    </row>
    <row r="1119" spans="1:32" ht="31.5" thickTop="1" thickBot="1" x14ac:dyDescent="0.3">
      <c r="A1119" s="9"/>
      <c r="B1119" s="9"/>
      <c r="C1119" s="9"/>
      <c r="D1119" s="9"/>
      <c r="E1119" s="11"/>
      <c r="F1119" s="11"/>
      <c r="G1119" s="14" t="s">
        <v>33</v>
      </c>
      <c r="H1119" s="20">
        <f>H1105</f>
        <v>162.5</v>
      </c>
      <c r="I1119" s="11" t="s">
        <v>31</v>
      </c>
      <c r="J1119" s="11" t="s">
        <v>30</v>
      </c>
      <c r="K1119" s="11" t="s">
        <v>34</v>
      </c>
      <c r="L1119" s="10" t="s">
        <v>32</v>
      </c>
      <c r="M1119" s="10"/>
      <c r="N1119" s="14" t="s">
        <v>33</v>
      </c>
      <c r="O1119" s="20">
        <f>O1105</f>
        <v>190</v>
      </c>
      <c r="P1119" s="11" t="s">
        <v>31</v>
      </c>
      <c r="Q1119" s="11" t="s">
        <v>30</v>
      </c>
      <c r="R1119" s="11" t="s">
        <v>34</v>
      </c>
      <c r="S1119" s="10" t="s">
        <v>32</v>
      </c>
      <c r="T1119" s="10"/>
      <c r="U1119" s="26" t="s">
        <v>34</v>
      </c>
      <c r="V1119" s="26" t="s">
        <v>48</v>
      </c>
      <c r="W1119" s="26" t="s">
        <v>34</v>
      </c>
      <c r="X1119" s="26" t="s">
        <v>48</v>
      </c>
      <c r="Y1119" s="9"/>
      <c r="Z1119" s="9"/>
      <c r="AA1119" s="9"/>
    </row>
    <row r="1120" spans="1:32" ht="16.5" thickTop="1" thickBot="1" x14ac:dyDescent="0.3">
      <c r="A1120" s="9"/>
      <c r="B1120" s="9"/>
      <c r="C1120" s="9"/>
      <c r="D1120" s="9"/>
      <c r="E1120" s="11"/>
      <c r="F1120" s="11"/>
      <c r="G1120" s="14"/>
      <c r="H1120" s="11"/>
      <c r="I1120" s="15">
        <v>5</v>
      </c>
      <c r="J1120" s="11">
        <v>40</v>
      </c>
      <c r="K1120" s="12">
        <f>CEILING(H1119*J1120/100*0.9,2.5)</f>
        <v>60</v>
      </c>
      <c r="M1120" s="9"/>
      <c r="N1120" s="14"/>
      <c r="O1120" s="11"/>
      <c r="P1120" s="15">
        <v>3</v>
      </c>
      <c r="Q1120" s="11">
        <v>70</v>
      </c>
      <c r="R1120" s="12">
        <f>CEILING(O1119*Q1120/100*0.9,5)</f>
        <v>120</v>
      </c>
      <c r="T1120" s="9"/>
      <c r="U1120" s="8">
        <f>IF(V1102&gt;11.5,U1102+2.5,U1102)</f>
        <v>60</v>
      </c>
      <c r="W1120" s="8">
        <f>IF(X1102&gt;11.5,W1102+2.5,W1102)</f>
        <v>42.5</v>
      </c>
      <c r="X1120" s="24"/>
      <c r="Y1120" s="9"/>
      <c r="Z1120" s="9"/>
      <c r="AA1120" s="9"/>
    </row>
    <row r="1121" spans="1:31" ht="16.5" thickTop="1" thickBot="1" x14ac:dyDescent="0.3">
      <c r="A1121" s="9"/>
      <c r="B1121" s="9"/>
      <c r="C1121" s="9"/>
      <c r="D1121" s="9"/>
      <c r="E1121" s="11"/>
      <c r="F1121" s="11"/>
      <c r="G1121" s="14"/>
      <c r="H1121" s="11"/>
      <c r="I1121" s="15">
        <v>5</v>
      </c>
      <c r="J1121" s="11">
        <v>40</v>
      </c>
      <c r="K1121" s="12">
        <f>CEILING(H1119*J1121/100*0.9,2.5)</f>
        <v>60</v>
      </c>
      <c r="M1121" s="9"/>
      <c r="N1121" s="14"/>
      <c r="O1121" s="11"/>
      <c r="P1121" s="15">
        <v>3</v>
      </c>
      <c r="Q1121" s="11">
        <v>70</v>
      </c>
      <c r="R1121" s="12">
        <f>CEILING(O1119*Q1121/100*0.9,5)</f>
        <v>120</v>
      </c>
      <c r="T1121" s="9"/>
      <c r="U1121" s="8">
        <f>U1120</f>
        <v>60</v>
      </c>
      <c r="W1121" s="8">
        <f>W1120</f>
        <v>42.5</v>
      </c>
      <c r="X1121" s="24"/>
      <c r="Y1121" s="9"/>
      <c r="Z1121" s="9"/>
      <c r="AA1121" s="9"/>
    </row>
    <row r="1122" spans="1:31" ht="16.5" thickTop="1" thickBot="1" x14ac:dyDescent="0.3">
      <c r="A1122" s="9"/>
      <c r="B1122" s="9"/>
      <c r="C1122" s="9"/>
      <c r="D1122" s="9"/>
      <c r="E1122" s="11"/>
      <c r="F1122" s="11"/>
      <c r="G1122" s="14"/>
      <c r="H1122" s="11"/>
      <c r="I1122" s="15">
        <v>5</v>
      </c>
      <c r="J1122" s="11">
        <v>50</v>
      </c>
      <c r="K1122" s="12">
        <f>CEILING(H1119*J1122/100*0.9,2.5)</f>
        <v>75</v>
      </c>
      <c r="M1122" s="9"/>
      <c r="N1122" s="14"/>
      <c r="O1122" s="11"/>
      <c r="P1122" s="15">
        <v>3</v>
      </c>
      <c r="Q1122" s="11">
        <v>80</v>
      </c>
      <c r="R1122" s="12">
        <f>CEILING(O1119*Q1122/100*0.9,5)</f>
        <v>140</v>
      </c>
      <c r="T1122" s="9"/>
      <c r="U1122" s="8">
        <f>U1121</f>
        <v>60</v>
      </c>
      <c r="W1122" s="8">
        <f>W1121</f>
        <v>42.5</v>
      </c>
      <c r="X1122" s="24"/>
      <c r="Y1122" s="9"/>
      <c r="Z1122" s="9"/>
      <c r="AA1122" s="9"/>
    </row>
    <row r="1123" spans="1:31" ht="16.5" thickTop="1" thickBot="1" x14ac:dyDescent="0.3">
      <c r="A1123" s="9"/>
      <c r="B1123" s="9"/>
      <c r="C1123" s="9"/>
      <c r="D1123" s="9"/>
      <c r="E1123" s="11"/>
      <c r="F1123" s="11"/>
      <c r="G1123" s="14"/>
      <c r="H1123" s="11"/>
      <c r="I1123" s="15">
        <v>5</v>
      </c>
      <c r="J1123" s="11">
        <v>50</v>
      </c>
      <c r="K1123" s="12">
        <f>CEILING(H1119*J1123/100*0.9,2.5)</f>
        <v>75</v>
      </c>
      <c r="M1123" s="9"/>
      <c r="N1123" s="14"/>
      <c r="O1123" s="11"/>
      <c r="P1123" s="15">
        <v>3</v>
      </c>
      <c r="Q1123" s="11">
        <v>80</v>
      </c>
      <c r="R1123" s="12">
        <f>CEILING(O1119*Q1123/100*0.9,5)</f>
        <v>140</v>
      </c>
      <c r="T1123" s="9"/>
      <c r="U1123" s="8">
        <f>U1122</f>
        <v>60</v>
      </c>
      <c r="W1123" s="8">
        <f>W1122</f>
        <v>42.5</v>
      </c>
      <c r="X1123" s="25"/>
      <c r="Y1123" s="9"/>
      <c r="Z1123" s="9"/>
      <c r="AA1123" s="9"/>
    </row>
    <row r="1124" spans="1:31" ht="16.5" thickTop="1" thickBot="1" x14ac:dyDescent="0.3">
      <c r="A1124" s="9"/>
      <c r="B1124" s="9"/>
      <c r="C1124" s="9"/>
      <c r="D1124" s="9"/>
      <c r="E1124" s="11"/>
      <c r="F1124" s="11"/>
      <c r="G1124" s="14"/>
      <c r="H1124" s="11"/>
      <c r="I1124" s="16">
        <v>5</v>
      </c>
      <c r="J1124" s="11">
        <v>60</v>
      </c>
      <c r="K1124" s="12">
        <f>CEILING(H1119*J1124/100*0.9,2.5)</f>
        <v>90</v>
      </c>
      <c r="M1124" s="9"/>
      <c r="N1124" s="14"/>
      <c r="O1124" s="11"/>
      <c r="P1124" s="16">
        <v>3</v>
      </c>
      <c r="Q1124" s="11">
        <v>90</v>
      </c>
      <c r="R1124" s="12">
        <f>CEILING(O1119*Q1124/100*0.9,5)</f>
        <v>155</v>
      </c>
      <c r="T1124" s="9"/>
      <c r="U1124" s="9"/>
      <c r="V1124" s="9"/>
      <c r="W1124" s="9"/>
      <c r="X1124" s="9"/>
      <c r="Y1124" s="9"/>
      <c r="Z1124" s="9"/>
      <c r="AA1124" s="9"/>
      <c r="AC1124">
        <f>K1124*L1124*0.0333+K1124</f>
        <v>90</v>
      </c>
      <c r="AE1124">
        <f>R1124*S1124*0.0333+R1124</f>
        <v>155</v>
      </c>
    </row>
    <row r="1125" spans="1:31" ht="16.5" thickTop="1" thickBot="1" x14ac:dyDescent="0.3">
      <c r="A1125" s="9"/>
      <c r="B1125" s="1" t="s">
        <v>84</v>
      </c>
      <c r="C1125">
        <f>IF(H1125&gt;3.4,0,H1125)+IF(O1125&gt;3.4,0,O1125)</f>
        <v>4</v>
      </c>
      <c r="D1125" t="s">
        <v>15</v>
      </c>
      <c r="E1125" t="s">
        <v>2</v>
      </c>
      <c r="F1125" s="9"/>
      <c r="G1125" s="14" t="s">
        <v>14</v>
      </c>
      <c r="H1125" s="11">
        <v>1</v>
      </c>
      <c r="I1125" s="11"/>
      <c r="J1125" s="11"/>
      <c r="K1125" s="11"/>
      <c r="L1125" s="9"/>
      <c r="M1125" s="9"/>
      <c r="N1125" s="14" t="s">
        <v>12</v>
      </c>
      <c r="O1125" s="11">
        <v>3</v>
      </c>
      <c r="P1125" s="11"/>
      <c r="Q1125" s="11"/>
      <c r="R1125" s="11"/>
      <c r="S1125" s="9"/>
      <c r="T1125" s="9"/>
      <c r="U1125" s="30"/>
      <c r="V1125" s="29" t="s">
        <v>49</v>
      </c>
      <c r="W1125" s="9"/>
      <c r="X1125" s="31" t="s">
        <v>27</v>
      </c>
      <c r="Y1125" s="9"/>
      <c r="Z1125" s="9"/>
      <c r="AA1125" s="9"/>
    </row>
    <row r="1126" spans="1:31" ht="31.5" thickTop="1" thickBot="1" x14ac:dyDescent="0.3">
      <c r="A1126" s="9"/>
      <c r="B1126" s="9"/>
      <c r="C1126" s="9"/>
      <c r="D1126" s="9"/>
      <c r="E1126" s="11"/>
      <c r="F1126" s="11"/>
      <c r="G1126" s="14" t="s">
        <v>33</v>
      </c>
      <c r="H1126" s="20">
        <f>H1119+IF(L1108&lt;3.5,2.5,5)</f>
        <v>165</v>
      </c>
      <c r="I1126" s="11" t="s">
        <v>31</v>
      </c>
      <c r="J1126" s="11" t="s">
        <v>30</v>
      </c>
      <c r="K1126" s="11" t="s">
        <v>34</v>
      </c>
      <c r="L1126" s="10" t="s">
        <v>32</v>
      </c>
      <c r="M1126" s="10"/>
      <c r="N1126" s="14"/>
      <c r="O1126" s="20">
        <f>O1119</f>
        <v>190</v>
      </c>
      <c r="P1126" s="11" t="s">
        <v>31</v>
      </c>
      <c r="Q1126" s="11" t="s">
        <v>30</v>
      </c>
      <c r="R1126" s="11" t="s">
        <v>34</v>
      </c>
      <c r="S1126" s="10" t="s">
        <v>32</v>
      </c>
      <c r="T1126" s="10"/>
      <c r="U1126" s="26" t="s">
        <v>34</v>
      </c>
      <c r="V1126" s="26" t="s">
        <v>48</v>
      </c>
      <c r="W1126" s="26" t="s">
        <v>34</v>
      </c>
      <c r="X1126" s="26" t="s">
        <v>48</v>
      </c>
      <c r="Y1126" s="9"/>
      <c r="Z1126" s="9"/>
      <c r="AA1126" s="9"/>
    </row>
    <row r="1127" spans="1:31" ht="16.5" thickTop="1" thickBot="1" x14ac:dyDescent="0.3">
      <c r="A1127" s="9"/>
      <c r="B1127" s="9"/>
      <c r="C1127" s="9"/>
      <c r="D1127" s="9"/>
      <c r="E1127" s="11"/>
      <c r="F1127" s="11"/>
      <c r="G1127" s="14"/>
      <c r="H1127" s="11"/>
      <c r="I1127" s="15">
        <v>5</v>
      </c>
      <c r="J1127" s="11">
        <v>65</v>
      </c>
      <c r="K1127" s="12">
        <f>CEILING(H1126*J1127/100*0.9,2.5)</f>
        <v>97.5</v>
      </c>
      <c r="M1127" s="9"/>
      <c r="N1127" s="14"/>
      <c r="O1127" s="11"/>
      <c r="P1127" s="15">
        <v>5</v>
      </c>
      <c r="Q1127" s="11">
        <v>75</v>
      </c>
      <c r="R1127" s="12">
        <f>CEILING(O1126*0.9*Q1127/100,5)</f>
        <v>130</v>
      </c>
      <c r="T1127" s="9"/>
      <c r="U1127" s="8">
        <f>IF(V1109&gt;11.5,U1109+2.5,U1109)</f>
        <v>70</v>
      </c>
      <c r="V1127" s="4"/>
      <c r="W1127" s="8">
        <f>IF(X1123&gt;11.5,W1123+2.5,W1123)</f>
        <v>42.5</v>
      </c>
      <c r="X1127" s="24"/>
      <c r="Y1127" s="9"/>
      <c r="Z1127" s="9"/>
      <c r="AA1127" s="9"/>
    </row>
    <row r="1128" spans="1:31" ht="16.5" thickTop="1" thickBot="1" x14ac:dyDescent="0.3">
      <c r="A1128" s="9"/>
      <c r="B1128" s="9"/>
      <c r="C1128" s="9"/>
      <c r="D1128" s="9"/>
      <c r="E1128" s="11"/>
      <c r="F1128" s="11"/>
      <c r="G1128" s="14"/>
      <c r="H1128" s="11"/>
      <c r="I1128" s="15">
        <v>5</v>
      </c>
      <c r="J1128" s="11">
        <v>65</v>
      </c>
      <c r="K1128" s="12">
        <f>CEILING(H1126*J1128/100*0.9,2.5)</f>
        <v>97.5</v>
      </c>
      <c r="M1128" s="9"/>
      <c r="N1128" s="14"/>
      <c r="O1128" s="11"/>
      <c r="P1128" s="15">
        <v>3</v>
      </c>
      <c r="Q1128" s="11">
        <v>85</v>
      </c>
      <c r="R1128" s="12">
        <f>CEILING(O1126*0.9*Q1128/100,5)</f>
        <v>150</v>
      </c>
      <c r="T1128" s="9"/>
      <c r="U1128" s="8">
        <f>U1127</f>
        <v>70</v>
      </c>
      <c r="V1128" s="4"/>
      <c r="W1128" s="8">
        <f>W1127</f>
        <v>42.5</v>
      </c>
      <c r="X1128" s="24"/>
      <c r="Y1128" s="9"/>
      <c r="Z1128" s="9"/>
      <c r="AA1128" s="9"/>
    </row>
    <row r="1129" spans="1:31" ht="16.5" thickTop="1" thickBot="1" x14ac:dyDescent="0.3">
      <c r="A1129" s="9"/>
      <c r="B1129" s="9"/>
      <c r="C1129" s="9"/>
      <c r="D1129" s="9"/>
      <c r="E1129" s="11"/>
      <c r="F1129" s="11"/>
      <c r="G1129" s="14"/>
      <c r="H1129" s="11"/>
      <c r="I1129" s="15">
        <v>5</v>
      </c>
      <c r="J1129" s="11">
        <v>75</v>
      </c>
      <c r="K1129" s="12">
        <f>CEILING(H1126*J1129/100*0.9,2.5)</f>
        <v>112.5</v>
      </c>
      <c r="M1129" s="9"/>
      <c r="N1129" s="14"/>
      <c r="O1129" s="11" t="s">
        <v>35</v>
      </c>
      <c r="P1129" s="15">
        <v>1</v>
      </c>
      <c r="Q1129" s="11">
        <v>95</v>
      </c>
      <c r="R1129" s="12">
        <f>CEILING(O1126*0.9*Q1129/100,5)</f>
        <v>165</v>
      </c>
      <c r="T1129" s="9"/>
      <c r="U1129" s="8">
        <f>U1128</f>
        <v>70</v>
      </c>
      <c r="V1129" s="4"/>
      <c r="W1129" s="8">
        <f>W1128</f>
        <v>42.5</v>
      </c>
      <c r="X1129" s="24"/>
      <c r="Y1129" s="9"/>
      <c r="Z1129" s="9"/>
      <c r="AA1129" s="9"/>
    </row>
    <row r="1130" spans="1:31" ht="16.5" thickTop="1" thickBot="1" x14ac:dyDescent="0.3">
      <c r="A1130" s="9"/>
      <c r="B1130" s="9"/>
      <c r="C1130" s="9"/>
      <c r="D1130" s="9"/>
      <c r="E1130" s="11"/>
      <c r="F1130" s="11"/>
      <c r="G1130" s="14"/>
      <c r="H1130" s="11"/>
      <c r="I1130" s="15">
        <v>5</v>
      </c>
      <c r="J1130" s="11">
        <v>75</v>
      </c>
      <c r="K1130" s="12">
        <f>CEILING(H1126*J1130/100*0.9,2.5)</f>
        <v>112.5</v>
      </c>
      <c r="M1130" s="9"/>
      <c r="N1130" s="14"/>
      <c r="O1130" s="11"/>
      <c r="P1130" s="11"/>
      <c r="Q1130" s="11"/>
      <c r="R1130" s="11"/>
      <c r="S1130" s="9"/>
      <c r="T1130" s="9"/>
      <c r="U1130" s="8">
        <f>U1129</f>
        <v>70</v>
      </c>
      <c r="V1130" s="4"/>
      <c r="W1130" s="8">
        <f>W1129</f>
        <v>42.5</v>
      </c>
      <c r="X1130" s="25"/>
      <c r="Y1130" s="9"/>
      <c r="Z1130" s="9"/>
      <c r="AA1130" s="9"/>
    </row>
    <row r="1131" spans="1:31" ht="16.5" thickTop="1" thickBot="1" x14ac:dyDescent="0.3">
      <c r="A1131" s="9"/>
      <c r="B1131" s="9"/>
      <c r="C1131" s="9"/>
      <c r="D1131" s="9"/>
      <c r="E1131" s="11"/>
      <c r="F1131" s="11"/>
      <c r="G1131" s="14"/>
      <c r="H1131" s="11"/>
      <c r="I1131" s="15">
        <v>5</v>
      </c>
      <c r="J1131" s="11">
        <v>85</v>
      </c>
      <c r="K1131" s="12">
        <f>CEILING(H1126*J1131/100*0.9,2.5)</f>
        <v>127.5</v>
      </c>
      <c r="M1131" s="9"/>
      <c r="N1131" s="14"/>
      <c r="O1131" s="11"/>
      <c r="P1131" s="11"/>
      <c r="Q1131" s="11"/>
      <c r="R1131" s="11"/>
      <c r="S1131" s="9"/>
      <c r="T1131" s="9"/>
      <c r="U1131" s="9"/>
      <c r="V1131" s="9"/>
      <c r="W1131" s="9"/>
      <c r="X1131" s="9"/>
      <c r="Y1131" s="9"/>
      <c r="Z1131" s="9"/>
      <c r="AA1131" s="9"/>
      <c r="AC1131">
        <f>K1131*L1131*0.0333+K1131</f>
        <v>127.5</v>
      </c>
      <c r="AE1131">
        <f>R1129*S1129*0.0333+R1129</f>
        <v>165</v>
      </c>
    </row>
    <row r="1132" spans="1:31" ht="16.5" thickTop="1" thickBot="1" x14ac:dyDescent="0.3">
      <c r="A1132" s="9"/>
      <c r="B1132" s="9"/>
      <c r="C1132">
        <f>IF(H1132&gt;3.4,0,H1132)+IF(O1132&gt;3.4,0,O1132)</f>
        <v>4</v>
      </c>
      <c r="D1132" t="s">
        <v>16</v>
      </c>
      <c r="E1132" t="s">
        <v>3</v>
      </c>
      <c r="F1132" s="9"/>
      <c r="G1132" s="14" t="s">
        <v>4</v>
      </c>
      <c r="H1132" s="11">
        <v>1</v>
      </c>
      <c r="I1132" s="11"/>
      <c r="J1132" s="11"/>
      <c r="K1132" s="11"/>
      <c r="L1132" s="9"/>
      <c r="M1132" s="9"/>
      <c r="N1132" s="14" t="s">
        <v>13</v>
      </c>
      <c r="O1132" s="11">
        <v>3</v>
      </c>
      <c r="P1132" s="11"/>
      <c r="Q1132" s="11"/>
      <c r="R1132" s="11"/>
      <c r="S1132" s="9"/>
      <c r="T1132" s="9"/>
      <c r="U1132" s="9"/>
      <c r="V1132" s="28" t="s">
        <v>28</v>
      </c>
      <c r="W1132" s="9"/>
      <c r="X1132" s="27" t="s">
        <v>25</v>
      </c>
      <c r="Y1132" s="9"/>
      <c r="Z1132" s="27" t="s">
        <v>26</v>
      </c>
      <c r="AA1132" s="9"/>
    </row>
    <row r="1133" spans="1:31" ht="31.5" thickTop="1" thickBot="1" x14ac:dyDescent="0.3">
      <c r="A1133" s="9"/>
      <c r="B1133" s="9"/>
      <c r="C1133" s="9"/>
      <c r="D1133" s="9"/>
      <c r="E1133" s="11"/>
      <c r="F1133" s="11"/>
      <c r="G1133" s="14" t="s">
        <v>33</v>
      </c>
      <c r="H1133" s="20">
        <f>H1091+IF(L1094&lt;3.5,2.5,5)</f>
        <v>97.5</v>
      </c>
      <c r="I1133" s="11" t="s">
        <v>31</v>
      </c>
      <c r="J1133" s="11" t="s">
        <v>30</v>
      </c>
      <c r="K1133" s="11" t="s">
        <v>34</v>
      </c>
      <c r="L1133" s="10" t="s">
        <v>32</v>
      </c>
      <c r="M1133" s="10"/>
      <c r="N1133" s="14"/>
      <c r="O1133" s="20">
        <f>O1112</f>
        <v>230</v>
      </c>
      <c r="P1133" s="11" t="s">
        <v>31</v>
      </c>
      <c r="Q1133" s="11" t="s">
        <v>30</v>
      </c>
      <c r="R1133" s="11" t="s">
        <v>34</v>
      </c>
      <c r="S1133" s="10" t="s">
        <v>32</v>
      </c>
      <c r="T1133" s="10"/>
      <c r="U1133" s="26" t="s">
        <v>34</v>
      </c>
      <c r="V1133" s="26" t="s">
        <v>48</v>
      </c>
      <c r="W1133" s="26" t="s">
        <v>34</v>
      </c>
      <c r="X1133" s="26" t="s">
        <v>48</v>
      </c>
      <c r="Y1133" s="26" t="s">
        <v>34</v>
      </c>
      <c r="Z1133" s="26" t="s">
        <v>48</v>
      </c>
      <c r="AA1133" s="9"/>
    </row>
    <row r="1134" spans="1:31" ht="16.5" thickTop="1" thickBot="1" x14ac:dyDescent="0.3">
      <c r="A1134" s="9"/>
      <c r="B1134" s="9"/>
      <c r="C1134" s="9"/>
      <c r="D1134" s="9"/>
      <c r="E1134" s="11"/>
      <c r="F1134" s="11"/>
      <c r="G1134" s="14"/>
      <c r="H1134" s="11"/>
      <c r="I1134" s="15">
        <v>5</v>
      </c>
      <c r="J1134" s="11">
        <v>65</v>
      </c>
      <c r="K1134" s="12">
        <f>CEILING(H1133*J1134/100*0.9,2.5)</f>
        <v>57.5</v>
      </c>
      <c r="M1134" s="9"/>
      <c r="N1134" s="14"/>
      <c r="O1134" s="11"/>
      <c r="P1134" s="15">
        <v>5</v>
      </c>
      <c r="Q1134" s="11">
        <v>75</v>
      </c>
      <c r="R1134" s="12">
        <f>CEILING(O1133*0.9*Q1134/100,5)</f>
        <v>160</v>
      </c>
      <c r="T1134" s="9"/>
      <c r="U1134" s="8">
        <f>IF(V1116&gt;11.5,U1116+2.5,U1116)</f>
        <v>17.5</v>
      </c>
      <c r="V1134" s="4"/>
      <c r="W1134" s="8">
        <f>IF(X1116&gt;11.5,W1116+2.5,W1116)</f>
        <v>35</v>
      </c>
      <c r="X1134" s="24"/>
      <c r="Y1134" s="8">
        <f>IF(Z1116&gt;11.5,Y1116+2,Y1116)</f>
        <v>8</v>
      </c>
      <c r="Z1134" s="24"/>
      <c r="AA1134" s="9"/>
    </row>
    <row r="1135" spans="1:31" ht="16.5" thickTop="1" thickBot="1" x14ac:dyDescent="0.3">
      <c r="A1135" s="9"/>
      <c r="B1135" s="9"/>
      <c r="C1135" s="9"/>
      <c r="D1135" s="9"/>
      <c r="E1135" s="11"/>
      <c r="F1135" s="11"/>
      <c r="G1135" s="14"/>
      <c r="H1135" s="11"/>
      <c r="I1135" s="15">
        <v>5</v>
      </c>
      <c r="J1135" s="11">
        <v>65</v>
      </c>
      <c r="K1135" s="12">
        <f>CEILING(H1133*J1135/100*0.9,2.5)</f>
        <v>57.5</v>
      </c>
      <c r="M1135" s="9"/>
      <c r="N1135" s="14"/>
      <c r="O1135" s="11"/>
      <c r="P1135" s="15">
        <v>3</v>
      </c>
      <c r="Q1135" s="11">
        <v>85</v>
      </c>
      <c r="R1135" s="12">
        <f>CEILING(O1133*0.9*Q1135/100,5)</f>
        <v>180</v>
      </c>
      <c r="T1135" s="9"/>
      <c r="U1135" s="8">
        <f>U1134</f>
        <v>17.5</v>
      </c>
      <c r="V1135" s="3"/>
      <c r="W1135" s="8">
        <f>W1134</f>
        <v>35</v>
      </c>
      <c r="X1135" s="24"/>
      <c r="Y1135" s="8">
        <f>Y1134</f>
        <v>8</v>
      </c>
      <c r="Z1135" s="24"/>
      <c r="AA1135" s="9"/>
    </row>
    <row r="1136" spans="1:31" ht="16.5" thickTop="1" thickBot="1" x14ac:dyDescent="0.3">
      <c r="A1136" s="9"/>
      <c r="B1136" s="9"/>
      <c r="C1136" s="9"/>
      <c r="D1136" s="9"/>
      <c r="E1136" s="11"/>
      <c r="F1136" s="11"/>
      <c r="G1136" s="14"/>
      <c r="H1136" s="11"/>
      <c r="I1136" s="15">
        <v>5</v>
      </c>
      <c r="J1136" s="11">
        <v>75</v>
      </c>
      <c r="K1136" s="12">
        <f>CEILING(H1133*J1136/100*0.9,2.5)</f>
        <v>67.5</v>
      </c>
      <c r="M1136" s="9"/>
      <c r="N1136" s="14"/>
      <c r="O1136" s="11" t="s">
        <v>35</v>
      </c>
      <c r="P1136" s="15">
        <v>1</v>
      </c>
      <c r="Q1136" s="11">
        <v>95</v>
      </c>
      <c r="R1136" s="12">
        <f>CEILING(O1133*0.9*Q1136/100,5)</f>
        <v>200</v>
      </c>
      <c r="T1136" s="9"/>
      <c r="U1136" s="8">
        <f>U1135</f>
        <v>17.5</v>
      </c>
      <c r="W1136" s="8">
        <f>W1135</f>
        <v>35</v>
      </c>
      <c r="X1136" s="24"/>
      <c r="Y1136" s="8">
        <f>Y1135</f>
        <v>8</v>
      </c>
      <c r="Z1136" s="24"/>
      <c r="AA1136" s="9"/>
    </row>
    <row r="1137" spans="1:32" ht="16.5" thickTop="1" thickBot="1" x14ac:dyDescent="0.3">
      <c r="A1137" s="9"/>
      <c r="B1137" s="9"/>
      <c r="C1137" s="9"/>
      <c r="D1137" s="9"/>
      <c r="E1137" s="11"/>
      <c r="F1137" s="11"/>
      <c r="G1137" s="14"/>
      <c r="H1137" s="11"/>
      <c r="I1137" s="15">
        <v>5</v>
      </c>
      <c r="J1137" s="11">
        <v>75</v>
      </c>
      <c r="K1137" s="12">
        <f>CEILING(H1133*J1137/100*0.9,2.5)</f>
        <v>67.5</v>
      </c>
      <c r="M1137" s="9"/>
      <c r="N1137" s="14"/>
      <c r="O1137" s="11"/>
      <c r="P1137" s="11"/>
      <c r="Q1137" s="11"/>
      <c r="R1137" s="11"/>
      <c r="S1137" s="9"/>
      <c r="T1137" s="9"/>
      <c r="U1137" s="8">
        <f>U1136</f>
        <v>17.5</v>
      </c>
      <c r="W1137" s="8">
        <f>W1136</f>
        <v>35</v>
      </c>
      <c r="X1137" s="25"/>
      <c r="Y1137" s="8">
        <f>Y1136</f>
        <v>8</v>
      </c>
      <c r="Z1137" s="25"/>
      <c r="AA1137" s="9"/>
    </row>
    <row r="1138" spans="1:32" ht="16.5" thickTop="1" thickBot="1" x14ac:dyDescent="0.3">
      <c r="A1138" s="9"/>
      <c r="B1138" s="9"/>
      <c r="C1138" s="9"/>
      <c r="D1138" s="9"/>
      <c r="E1138" s="11"/>
      <c r="F1138" s="11"/>
      <c r="G1138" s="14"/>
      <c r="H1138" s="11"/>
      <c r="I1138" s="15">
        <v>5</v>
      </c>
      <c r="J1138" s="11">
        <v>85</v>
      </c>
      <c r="K1138" s="12">
        <f>CEILING(H1133*J1138/100*0.9,2.5)</f>
        <v>75</v>
      </c>
      <c r="M1138" s="9"/>
      <c r="N1138" s="14"/>
      <c r="O1138" s="11"/>
      <c r="P1138" s="11"/>
      <c r="Q1138" s="11"/>
      <c r="R1138" s="11"/>
      <c r="S1138" s="9"/>
      <c r="T1138" s="9"/>
      <c r="U1138" s="9"/>
      <c r="V1138" s="9"/>
      <c r="W1138" s="9"/>
      <c r="X1138" s="9"/>
      <c r="Y1138" s="9"/>
      <c r="Z1138" s="9"/>
      <c r="AA1138" s="9"/>
      <c r="AD1138">
        <f>K1138*L1138*0.0333+K1138</f>
        <v>75</v>
      </c>
      <c r="AF1138">
        <f>R1136*S1136*0.0333+R1136</f>
        <v>200</v>
      </c>
    </row>
    <row r="1139" spans="1:32" ht="16.5" thickTop="1" thickBot="1" x14ac:dyDescent="0.3">
      <c r="A1139" s="9"/>
      <c r="B1139" s="9"/>
      <c r="C1139">
        <f>IF(H1139&gt;3.4,0,H1139)+IF(O1139&gt;3.4,0,O1139)</f>
        <v>2</v>
      </c>
      <c r="D1139" t="s">
        <v>17</v>
      </c>
      <c r="E1139" t="s">
        <v>2</v>
      </c>
      <c r="F1139" s="9"/>
      <c r="G1139" s="14" t="s">
        <v>14</v>
      </c>
      <c r="H1139" s="11">
        <v>2</v>
      </c>
      <c r="I1139" s="11"/>
      <c r="J1139" s="11"/>
      <c r="K1139" s="11"/>
      <c r="L1139" s="9"/>
      <c r="M1139" s="9"/>
      <c r="N1139" s="14" t="s">
        <v>12</v>
      </c>
      <c r="O1139" s="11">
        <v>4</v>
      </c>
      <c r="P1139" s="11"/>
      <c r="Q1139" s="11"/>
      <c r="R1139" s="11"/>
      <c r="S1139" s="9"/>
      <c r="T1139" s="9"/>
      <c r="U1139" s="9"/>
      <c r="V1139" s="27" t="s">
        <v>47</v>
      </c>
      <c r="W1139" s="9"/>
      <c r="X1139" s="17" t="s">
        <v>27</v>
      </c>
      <c r="Y1139" s="9"/>
      <c r="Z1139" s="9"/>
      <c r="AA1139" s="9"/>
    </row>
    <row r="1140" spans="1:32" ht="31.5" thickTop="1" thickBot="1" x14ac:dyDescent="0.3">
      <c r="A1140" s="9"/>
      <c r="B1140" s="9"/>
      <c r="C1140" s="9"/>
      <c r="D1140" s="9"/>
      <c r="E1140" s="11"/>
      <c r="F1140" s="11"/>
      <c r="G1140" s="14" t="s">
        <v>33</v>
      </c>
      <c r="H1140" s="19">
        <f>H1126</f>
        <v>165</v>
      </c>
      <c r="I1140" s="11" t="s">
        <v>31</v>
      </c>
      <c r="J1140" s="11" t="s">
        <v>30</v>
      </c>
      <c r="K1140" s="11" t="s">
        <v>34</v>
      </c>
      <c r="L1140" s="10" t="s">
        <v>32</v>
      </c>
      <c r="M1140" s="10"/>
      <c r="N1140" s="14" t="s">
        <v>33</v>
      </c>
      <c r="O1140" s="20">
        <f>O1126</f>
        <v>190</v>
      </c>
      <c r="P1140" s="11" t="s">
        <v>31</v>
      </c>
      <c r="Q1140" s="11" t="s">
        <v>30</v>
      </c>
      <c r="R1140" s="11" t="s">
        <v>34</v>
      </c>
      <c r="S1140" s="10" t="s">
        <v>32</v>
      </c>
      <c r="T1140" s="10"/>
      <c r="U1140" s="26" t="s">
        <v>34</v>
      </c>
      <c r="V1140" s="26" t="s">
        <v>48</v>
      </c>
      <c r="W1140" s="26" t="s">
        <v>34</v>
      </c>
      <c r="X1140" s="26" t="s">
        <v>48</v>
      </c>
      <c r="Y1140" s="9"/>
      <c r="Z1140" s="9"/>
      <c r="AA1140" s="9"/>
    </row>
    <row r="1141" spans="1:32" ht="16.5" thickTop="1" thickBot="1" x14ac:dyDescent="0.3">
      <c r="A1141" s="9"/>
      <c r="B1141" s="9"/>
      <c r="C1141" s="9"/>
      <c r="D1141" s="9"/>
      <c r="E1141" s="11"/>
      <c r="F1141" s="11"/>
      <c r="G1141" s="14"/>
      <c r="H1141" s="11"/>
      <c r="I1141" s="15">
        <v>3</v>
      </c>
      <c r="J1141" s="11">
        <v>70</v>
      </c>
      <c r="K1141" s="12">
        <f>CEILING(H1140*J1141/100*0.9,2.5)</f>
        <v>105</v>
      </c>
      <c r="M1141" s="9"/>
      <c r="N1141" s="14"/>
      <c r="O1141" s="11"/>
      <c r="P1141" s="15">
        <v>5</v>
      </c>
      <c r="Q1141" s="11">
        <v>40</v>
      </c>
      <c r="R1141" s="12">
        <f>CEILING(O1140*Q1141/100*0.9,5)</f>
        <v>70</v>
      </c>
      <c r="T1141" s="9"/>
      <c r="U1141" s="8">
        <f>IF(V1123&gt;11.5,U1123+2.5,U1123)</f>
        <v>60</v>
      </c>
      <c r="W1141" s="8">
        <f>IF(X1123&gt;11.5,W1123+2.5,W1123)</f>
        <v>42.5</v>
      </c>
      <c r="X1141" s="24"/>
      <c r="Y1141" s="9"/>
      <c r="Z1141" s="9"/>
      <c r="AA1141" s="9"/>
    </row>
    <row r="1142" spans="1:32" ht="16.5" thickTop="1" thickBot="1" x14ac:dyDescent="0.3">
      <c r="A1142" s="9"/>
      <c r="B1142" s="9"/>
      <c r="C1142" s="9"/>
      <c r="D1142" s="9"/>
      <c r="E1142" s="11"/>
      <c r="F1142" s="11"/>
      <c r="G1142" s="14"/>
      <c r="H1142" s="11"/>
      <c r="I1142" s="15">
        <v>3</v>
      </c>
      <c r="J1142" s="11">
        <v>70</v>
      </c>
      <c r="K1142" s="12">
        <f>CEILING(H1140*J1142/100*0.9,2.5)</f>
        <v>105</v>
      </c>
      <c r="M1142" s="9"/>
      <c r="N1142" s="14"/>
      <c r="O1142" s="11"/>
      <c r="P1142" s="15">
        <v>5</v>
      </c>
      <c r="Q1142" s="11">
        <v>40</v>
      </c>
      <c r="R1142" s="12">
        <f>CEILING(O1140*Q1142/100*0.9,5)</f>
        <v>70</v>
      </c>
      <c r="T1142" s="9"/>
      <c r="U1142" s="8">
        <f>U1141</f>
        <v>60</v>
      </c>
      <c r="W1142" s="8">
        <f>W1141</f>
        <v>42.5</v>
      </c>
      <c r="X1142" s="24"/>
      <c r="Y1142" s="9"/>
      <c r="Z1142" s="9"/>
      <c r="AA1142" s="9"/>
    </row>
    <row r="1143" spans="1:32" ht="16.5" thickTop="1" thickBot="1" x14ac:dyDescent="0.3">
      <c r="A1143" s="9"/>
      <c r="B1143" s="9"/>
      <c r="C1143" s="9"/>
      <c r="D1143" s="9"/>
      <c r="E1143" s="11"/>
      <c r="F1143" s="11"/>
      <c r="G1143" s="14"/>
      <c r="H1143" s="11"/>
      <c r="I1143" s="15">
        <v>3</v>
      </c>
      <c r="J1143" s="11">
        <v>80</v>
      </c>
      <c r="K1143" s="12">
        <f>CEILING(H1140*J1143/100*0.9,2.5)</f>
        <v>120</v>
      </c>
      <c r="M1143" s="9"/>
      <c r="N1143" s="14"/>
      <c r="O1143" s="11"/>
      <c r="P1143" s="15">
        <v>5</v>
      </c>
      <c r="Q1143" s="11">
        <v>50</v>
      </c>
      <c r="R1143" s="12">
        <f>CEILING(O1140*Q1143/100*0.9,5)</f>
        <v>90</v>
      </c>
      <c r="T1143" s="9"/>
      <c r="U1143" s="8">
        <f>U1142</f>
        <v>60</v>
      </c>
      <c r="W1143" s="8">
        <f>W1142</f>
        <v>42.5</v>
      </c>
      <c r="X1143" s="24"/>
      <c r="Y1143" s="9"/>
      <c r="Z1143" s="9"/>
      <c r="AA1143" s="9"/>
    </row>
    <row r="1144" spans="1:32" ht="16.5" thickTop="1" thickBot="1" x14ac:dyDescent="0.3">
      <c r="A1144" s="9"/>
      <c r="B1144" s="9"/>
      <c r="C1144" s="9"/>
      <c r="D1144" s="9"/>
      <c r="E1144" s="11"/>
      <c r="F1144" s="11"/>
      <c r="G1144" s="14"/>
      <c r="H1144" s="11"/>
      <c r="I1144" s="15">
        <v>3</v>
      </c>
      <c r="J1144" s="11">
        <v>80</v>
      </c>
      <c r="K1144" s="12">
        <f>CEILING(H1140*J1144/100*0.9,2.5)</f>
        <v>120</v>
      </c>
      <c r="M1144" s="9"/>
      <c r="N1144" s="14"/>
      <c r="O1144" s="11"/>
      <c r="P1144" s="15">
        <v>5</v>
      </c>
      <c r="Q1144" s="11">
        <v>50</v>
      </c>
      <c r="R1144" s="12">
        <f>CEILING(O1140*Q1144/100*0.9,5)</f>
        <v>90</v>
      </c>
      <c r="T1144" s="9"/>
      <c r="U1144" s="8">
        <f>U1143</f>
        <v>60</v>
      </c>
      <c r="W1144" s="8">
        <f>W1143</f>
        <v>42.5</v>
      </c>
      <c r="X1144" s="25"/>
      <c r="Y1144" s="9"/>
      <c r="Z1144" s="9"/>
      <c r="AA1144" s="9"/>
    </row>
    <row r="1145" spans="1:32" ht="16.5" thickTop="1" thickBot="1" x14ac:dyDescent="0.3">
      <c r="A1145" s="9"/>
      <c r="B1145" s="9"/>
      <c r="C1145" s="9"/>
      <c r="D1145" s="9"/>
      <c r="E1145" s="11"/>
      <c r="F1145" s="11"/>
      <c r="G1145" s="14"/>
      <c r="H1145" s="11"/>
      <c r="I1145" s="15">
        <v>3</v>
      </c>
      <c r="J1145" s="11">
        <v>90</v>
      </c>
      <c r="K1145" s="12">
        <f>CEILING(H1140*J1145/100*0.9,2.5)</f>
        <v>135</v>
      </c>
      <c r="M1145" s="9"/>
      <c r="N1145" s="14"/>
      <c r="O1145" s="11"/>
      <c r="P1145" s="15">
        <v>5</v>
      </c>
      <c r="Q1145" s="11">
        <v>60</v>
      </c>
      <c r="R1145" s="12">
        <f>CEILING(O1140*Q1145/100*0.9,5)</f>
        <v>105</v>
      </c>
      <c r="T1145" s="9"/>
      <c r="U1145" s="9"/>
      <c r="V1145" s="9"/>
      <c r="W1145" s="9"/>
      <c r="X1145" s="9"/>
      <c r="Y1145" s="9"/>
      <c r="Z1145" s="9"/>
      <c r="AA1145" s="9"/>
      <c r="AC1145">
        <f>K1145*L1145*0.0333+K1145</f>
        <v>135</v>
      </c>
      <c r="AE1145">
        <f>R1145*S1145*0.0333+R1145</f>
        <v>105</v>
      </c>
    </row>
    <row r="1146" spans="1:32" ht="16.5" thickTop="1" thickBot="1" x14ac:dyDescent="0.3">
      <c r="A1146" s="9"/>
      <c r="B1146" s="1" t="s">
        <v>85</v>
      </c>
      <c r="C1146">
        <f>IF(H1146&gt;3.4,0,H1146)+IF(O1146&gt;3.4,0,O1146)</f>
        <v>4</v>
      </c>
      <c r="D1146" t="s">
        <v>15</v>
      </c>
      <c r="E1146" t="s">
        <v>2</v>
      </c>
      <c r="F1146" s="9"/>
      <c r="G1146" s="14" t="s">
        <v>14</v>
      </c>
      <c r="H1146" s="11">
        <v>3</v>
      </c>
      <c r="I1146" s="11"/>
      <c r="J1146" s="11"/>
      <c r="K1146" s="11"/>
      <c r="L1146" s="9"/>
      <c r="M1146" s="9"/>
      <c r="N1146" s="14" t="s">
        <v>12</v>
      </c>
      <c r="O1146" s="11">
        <v>1</v>
      </c>
      <c r="P1146" s="11"/>
      <c r="Q1146" s="11"/>
      <c r="R1146" s="11"/>
      <c r="S1146" s="9"/>
      <c r="T1146" s="9"/>
      <c r="U1146" s="30"/>
      <c r="V1146" s="29" t="s">
        <v>49</v>
      </c>
      <c r="W1146" s="9"/>
      <c r="X1146" s="31" t="s">
        <v>27</v>
      </c>
      <c r="Y1146" s="9"/>
      <c r="Z1146" s="9"/>
      <c r="AA1146" s="9"/>
    </row>
    <row r="1147" spans="1:32" ht="31.5" thickTop="1" thickBot="1" x14ac:dyDescent="0.3">
      <c r="A1147" s="9"/>
      <c r="B1147" s="9"/>
      <c r="C1147" s="9"/>
      <c r="D1147" s="9"/>
      <c r="E1147" s="11"/>
      <c r="F1147" s="11"/>
      <c r="G1147" s="14"/>
      <c r="H1147" s="20">
        <f>H1140</f>
        <v>165</v>
      </c>
      <c r="I1147" s="11" t="s">
        <v>31</v>
      </c>
      <c r="J1147" s="11" t="s">
        <v>30</v>
      </c>
      <c r="K1147" s="11" t="s">
        <v>34</v>
      </c>
      <c r="L1147" s="10" t="s">
        <v>32</v>
      </c>
      <c r="M1147" s="10"/>
      <c r="N1147" s="14" t="s">
        <v>33</v>
      </c>
      <c r="O1147" s="20">
        <f>O1126+IF(S1129&lt;3.5,2.5,5)</f>
        <v>192.5</v>
      </c>
      <c r="P1147" s="11" t="s">
        <v>31</v>
      </c>
      <c r="Q1147" s="11" t="s">
        <v>30</v>
      </c>
      <c r="R1147" s="11" t="s">
        <v>34</v>
      </c>
      <c r="S1147" s="10" t="s">
        <v>32</v>
      </c>
      <c r="T1147" s="10"/>
      <c r="U1147" s="26" t="s">
        <v>34</v>
      </c>
      <c r="V1147" s="26" t="s">
        <v>48</v>
      </c>
      <c r="W1147" s="26" t="s">
        <v>34</v>
      </c>
      <c r="X1147" s="26" t="s">
        <v>48</v>
      </c>
      <c r="Y1147" s="9"/>
      <c r="Z1147" s="9"/>
      <c r="AA1147" s="9"/>
    </row>
    <row r="1148" spans="1:32" ht="16.5" thickTop="1" thickBot="1" x14ac:dyDescent="0.3">
      <c r="A1148" s="9"/>
      <c r="B1148" s="9"/>
      <c r="C1148" s="9"/>
      <c r="D1148" s="9"/>
      <c r="E1148" s="11"/>
      <c r="F1148" s="11"/>
      <c r="G1148" s="14"/>
      <c r="H1148" s="11"/>
      <c r="I1148" s="15">
        <v>5</v>
      </c>
      <c r="J1148" s="11">
        <v>75</v>
      </c>
      <c r="K1148" s="12">
        <f>CEILING(H1147*0.9*J1148/100,2.5)</f>
        <v>112.5</v>
      </c>
      <c r="M1148" s="9"/>
      <c r="N1148" s="14"/>
      <c r="O1148" s="11"/>
      <c r="P1148" s="15">
        <v>5</v>
      </c>
      <c r="Q1148" s="11">
        <v>65</v>
      </c>
      <c r="R1148" s="12">
        <f>CEILING(O1147*Q1148/100*0.9,5)</f>
        <v>115</v>
      </c>
      <c r="T1148" s="9"/>
      <c r="U1148" s="8">
        <f>IF(V1130&gt;11.5,U1130+2.5,U1130)</f>
        <v>70</v>
      </c>
      <c r="V1148" s="4"/>
      <c r="W1148" s="8">
        <f>IF(X1144&gt;11.5,W1144+2.5,W1144)</f>
        <v>42.5</v>
      </c>
      <c r="X1148" s="24"/>
      <c r="Y1148" s="9"/>
      <c r="Z1148" s="9"/>
      <c r="AA1148" s="9"/>
    </row>
    <row r="1149" spans="1:32" ht="16.5" thickTop="1" thickBot="1" x14ac:dyDescent="0.3">
      <c r="A1149" s="9"/>
      <c r="B1149" s="9"/>
      <c r="C1149" s="9"/>
      <c r="D1149" s="9"/>
      <c r="E1149" s="11"/>
      <c r="F1149" s="11"/>
      <c r="G1149" s="14"/>
      <c r="H1149" s="11"/>
      <c r="I1149" s="15">
        <v>3</v>
      </c>
      <c r="J1149" s="11">
        <v>85</v>
      </c>
      <c r="K1149" s="12">
        <f>CEILING(H1147*0.9*J1149/100,2.5)</f>
        <v>127.5</v>
      </c>
      <c r="M1149" s="9"/>
      <c r="N1149" s="14"/>
      <c r="O1149" s="11"/>
      <c r="P1149" s="15">
        <v>5</v>
      </c>
      <c r="Q1149" s="11">
        <v>65</v>
      </c>
      <c r="R1149" s="12">
        <f>CEILING(O1147*Q1149/100*0.9,5)</f>
        <v>115</v>
      </c>
      <c r="T1149" s="9"/>
      <c r="U1149" s="8">
        <f>U1148</f>
        <v>70</v>
      </c>
      <c r="V1149" s="4"/>
      <c r="W1149" s="8">
        <f>W1148</f>
        <v>42.5</v>
      </c>
      <c r="X1149" s="24"/>
      <c r="Y1149" s="9"/>
      <c r="Z1149" s="9"/>
      <c r="AA1149" s="9"/>
    </row>
    <row r="1150" spans="1:32" ht="16.5" thickTop="1" thickBot="1" x14ac:dyDescent="0.3">
      <c r="A1150" s="9"/>
      <c r="B1150" s="9"/>
      <c r="C1150" s="9"/>
      <c r="D1150" s="9"/>
      <c r="E1150" s="11"/>
      <c r="F1150" s="11"/>
      <c r="G1150" s="14"/>
      <c r="H1150" s="11" t="s">
        <v>35</v>
      </c>
      <c r="I1150" s="15">
        <v>1</v>
      </c>
      <c r="J1150" s="11">
        <v>95</v>
      </c>
      <c r="K1150" s="12">
        <f>CEILING(H1147*0.9*J1150/100,2.5)</f>
        <v>142.5</v>
      </c>
      <c r="M1150" s="9"/>
      <c r="N1150" s="14"/>
      <c r="O1150" s="11"/>
      <c r="P1150" s="15">
        <v>5</v>
      </c>
      <c r="Q1150" s="11">
        <v>75</v>
      </c>
      <c r="R1150" s="12">
        <f>CEILING(O1147*Q1150/100*0.9,5)</f>
        <v>130</v>
      </c>
      <c r="T1150" s="9"/>
      <c r="U1150" s="8">
        <f>U1149</f>
        <v>70</v>
      </c>
      <c r="V1150" s="4"/>
      <c r="W1150" s="8">
        <f>W1149</f>
        <v>42.5</v>
      </c>
      <c r="X1150" s="24"/>
      <c r="Y1150" s="9"/>
      <c r="Z1150" s="9"/>
      <c r="AA1150" s="9"/>
      <c r="AC1150">
        <f>K1148*L1148*0.0333+K1148</f>
        <v>112.5</v>
      </c>
      <c r="AE1150">
        <f>R1150*S1150*0.0333+R1150</f>
        <v>130</v>
      </c>
    </row>
    <row r="1151" spans="1:32" ht="16.5" thickTop="1" thickBot="1" x14ac:dyDescent="0.3">
      <c r="A1151" s="9"/>
      <c r="B1151" s="9"/>
      <c r="C1151" s="9"/>
      <c r="D1151" s="9"/>
      <c r="E1151" s="11"/>
      <c r="F1151" s="11"/>
      <c r="G1151" s="14"/>
      <c r="H1151" s="11"/>
      <c r="I1151" s="11"/>
      <c r="J1151" s="11"/>
      <c r="K1151" s="11"/>
      <c r="L1151" s="9"/>
      <c r="M1151" s="9"/>
      <c r="N1151" s="14"/>
      <c r="O1151" s="11"/>
      <c r="P1151" s="15">
        <v>5</v>
      </c>
      <c r="Q1151" s="11">
        <v>75</v>
      </c>
      <c r="R1151" s="12">
        <f>CEILING(O1147*Q1151/100*0.9,5)</f>
        <v>130</v>
      </c>
      <c r="T1151" s="9"/>
      <c r="U1151" s="8">
        <f>U1150</f>
        <v>70</v>
      </c>
      <c r="V1151" s="4"/>
      <c r="W1151" s="8">
        <f>W1150</f>
        <v>42.5</v>
      </c>
      <c r="X1151" s="25"/>
      <c r="Y1151" s="9"/>
      <c r="Z1151" s="9"/>
      <c r="AA1151" s="9"/>
    </row>
    <row r="1152" spans="1:32" ht="16.5" thickTop="1" thickBot="1" x14ac:dyDescent="0.3">
      <c r="A1152" s="9"/>
      <c r="B1152" s="9"/>
      <c r="C1152" s="9"/>
      <c r="D1152" s="9"/>
      <c r="E1152" s="11"/>
      <c r="F1152" s="11"/>
      <c r="G1152" s="14"/>
      <c r="H1152" s="11"/>
      <c r="I1152" s="11"/>
      <c r="J1152" s="11"/>
      <c r="K1152" s="11"/>
      <c r="L1152" s="9"/>
      <c r="M1152" s="9"/>
      <c r="N1152" s="14"/>
      <c r="O1152" s="11"/>
      <c r="P1152" s="16">
        <v>5</v>
      </c>
      <c r="Q1152" s="11">
        <v>85</v>
      </c>
      <c r="R1152" s="12">
        <f>CEILING(O1147*Q1152/100*0.9,5)</f>
        <v>150</v>
      </c>
      <c r="T1152" s="9"/>
      <c r="U1152" s="9"/>
      <c r="V1152" s="9"/>
      <c r="W1152" s="9"/>
      <c r="X1152" s="9"/>
      <c r="Y1152" s="9"/>
      <c r="Z1152" s="9"/>
      <c r="AA1152" s="9"/>
    </row>
    <row r="1153" spans="1:32" ht="16.5" thickTop="1" thickBot="1" x14ac:dyDescent="0.3">
      <c r="A1153" s="9"/>
      <c r="B1153" s="9"/>
      <c r="C1153">
        <f>IF(H1153&gt;3.4,0,H1153)+IF(O1153&gt;3.4,0,O1153)</f>
        <v>2</v>
      </c>
      <c r="D1153" t="s">
        <v>16</v>
      </c>
      <c r="E1153" t="s">
        <v>3</v>
      </c>
      <c r="F1153" s="9"/>
      <c r="G1153" s="14" t="s">
        <v>4</v>
      </c>
      <c r="H1153" s="11">
        <v>2</v>
      </c>
      <c r="I1153" s="11"/>
      <c r="J1153" s="11"/>
      <c r="K1153" s="11"/>
      <c r="L1153" s="9"/>
      <c r="M1153" s="9"/>
      <c r="N1153" s="14" t="s">
        <v>13</v>
      </c>
      <c r="O1153" s="11">
        <v>4</v>
      </c>
      <c r="P1153" s="11"/>
      <c r="Q1153" s="11"/>
      <c r="R1153" s="11"/>
      <c r="S1153" s="9"/>
      <c r="T1153" s="9"/>
      <c r="U1153" s="9"/>
      <c r="V1153" s="28" t="s">
        <v>28</v>
      </c>
      <c r="W1153" s="9"/>
      <c r="X1153" s="27" t="s">
        <v>25</v>
      </c>
      <c r="Y1153" s="9"/>
      <c r="Z1153" s="27" t="s">
        <v>26</v>
      </c>
      <c r="AA1153" s="9"/>
    </row>
    <row r="1154" spans="1:32" ht="31.5" thickTop="1" thickBot="1" x14ac:dyDescent="0.3">
      <c r="A1154" s="9"/>
      <c r="B1154" s="9"/>
      <c r="C1154" s="9"/>
      <c r="D1154" s="9"/>
      <c r="E1154" s="11"/>
      <c r="F1154" s="11"/>
      <c r="G1154" s="14" t="s">
        <v>33</v>
      </c>
      <c r="H1154" s="20">
        <f>H1133</f>
        <v>97.5</v>
      </c>
      <c r="I1154" s="11" t="s">
        <v>31</v>
      </c>
      <c r="J1154" s="11" t="s">
        <v>30</v>
      </c>
      <c r="K1154" s="11" t="s">
        <v>34</v>
      </c>
      <c r="L1154" s="10" t="s">
        <v>32</v>
      </c>
      <c r="M1154" s="10"/>
      <c r="N1154" s="14" t="s">
        <v>33</v>
      </c>
      <c r="O1154" s="20">
        <f>O1133</f>
        <v>230</v>
      </c>
      <c r="P1154" s="11" t="s">
        <v>31</v>
      </c>
      <c r="Q1154" s="11" t="s">
        <v>30</v>
      </c>
      <c r="R1154" s="11" t="s">
        <v>34</v>
      </c>
      <c r="S1154" s="10" t="s">
        <v>32</v>
      </c>
      <c r="T1154" s="10"/>
      <c r="U1154" s="26" t="s">
        <v>34</v>
      </c>
      <c r="V1154" s="26" t="s">
        <v>48</v>
      </c>
      <c r="W1154" s="26" t="s">
        <v>34</v>
      </c>
      <c r="X1154" s="26" t="s">
        <v>48</v>
      </c>
      <c r="Y1154" s="26" t="s">
        <v>34</v>
      </c>
      <c r="Z1154" s="26" t="s">
        <v>48</v>
      </c>
      <c r="AA1154" s="9"/>
    </row>
    <row r="1155" spans="1:32" ht="16.5" thickTop="1" thickBot="1" x14ac:dyDescent="0.3">
      <c r="A1155" s="9"/>
      <c r="B1155" s="9"/>
      <c r="C1155" s="9"/>
      <c r="D1155" s="9"/>
      <c r="E1155" s="11"/>
      <c r="F1155" s="11"/>
      <c r="G1155" s="14"/>
      <c r="H1155" s="11"/>
      <c r="I1155" s="15">
        <v>3</v>
      </c>
      <c r="J1155" s="11">
        <v>70</v>
      </c>
      <c r="K1155" s="12">
        <f>CEILING(H1154*J1155/100*0.9,2.5)</f>
        <v>62.5</v>
      </c>
      <c r="M1155" s="9"/>
      <c r="N1155" s="14"/>
      <c r="O1155" s="11"/>
      <c r="P1155" s="15">
        <v>5</v>
      </c>
      <c r="Q1155" s="11">
        <v>40</v>
      </c>
      <c r="R1155" s="12">
        <f>CEILING(O1154*Q1155/100*0.9,5)</f>
        <v>85</v>
      </c>
      <c r="T1155" s="9"/>
      <c r="U1155" s="8">
        <f>IF(V1137&gt;11.5,U1137+2.5,U1137)</f>
        <v>17.5</v>
      </c>
      <c r="V1155" s="4"/>
      <c r="W1155" s="8">
        <f>IF(X1137&gt;11.5,W1137+2.5,W1137)</f>
        <v>35</v>
      </c>
      <c r="X1155" s="24"/>
      <c r="Y1155" s="8">
        <f>IF(Z1137&gt;11.5,Y1137+2,Y1137)</f>
        <v>8</v>
      </c>
      <c r="Z1155" s="24"/>
      <c r="AA1155" s="9"/>
    </row>
    <row r="1156" spans="1:32" ht="16.5" thickTop="1" thickBot="1" x14ac:dyDescent="0.3">
      <c r="A1156" s="9"/>
      <c r="B1156" s="9"/>
      <c r="C1156" s="9"/>
      <c r="D1156" s="9"/>
      <c r="E1156" s="11"/>
      <c r="F1156" s="11"/>
      <c r="G1156" s="14"/>
      <c r="H1156" s="11"/>
      <c r="I1156" s="15">
        <v>3</v>
      </c>
      <c r="J1156" s="11">
        <v>70</v>
      </c>
      <c r="K1156" s="12">
        <f>CEILING(H1154*J1156/100*0.9,2.5)</f>
        <v>62.5</v>
      </c>
      <c r="M1156" s="9"/>
      <c r="N1156" s="14"/>
      <c r="O1156" s="11"/>
      <c r="P1156" s="15">
        <v>5</v>
      </c>
      <c r="Q1156" s="11">
        <v>40</v>
      </c>
      <c r="R1156" s="12">
        <f>CEILING(O1154*Q1156/100*0.9,5)</f>
        <v>85</v>
      </c>
      <c r="T1156" s="9"/>
      <c r="U1156" s="8">
        <f>U1155</f>
        <v>17.5</v>
      </c>
      <c r="V1156" s="3"/>
      <c r="W1156" s="8">
        <f>W1155</f>
        <v>35</v>
      </c>
      <c r="X1156" s="24"/>
      <c r="Y1156" s="8">
        <f>Y1155</f>
        <v>8</v>
      </c>
      <c r="Z1156" s="24"/>
      <c r="AA1156" s="9"/>
    </row>
    <row r="1157" spans="1:32" ht="16.5" thickTop="1" thickBot="1" x14ac:dyDescent="0.3">
      <c r="A1157" s="9"/>
      <c r="B1157" s="9"/>
      <c r="C1157" s="9"/>
      <c r="D1157" s="9"/>
      <c r="E1157" s="11"/>
      <c r="F1157" s="11"/>
      <c r="G1157" s="14"/>
      <c r="H1157" s="11"/>
      <c r="I1157" s="15">
        <v>3</v>
      </c>
      <c r="J1157" s="11">
        <v>80</v>
      </c>
      <c r="K1157" s="12">
        <f>CEILING(H1154*J1157/100*0.9,2.5)</f>
        <v>72.5</v>
      </c>
      <c r="M1157" s="9"/>
      <c r="N1157" s="14"/>
      <c r="O1157" s="11"/>
      <c r="P1157" s="15">
        <v>5</v>
      </c>
      <c r="Q1157" s="11">
        <v>50</v>
      </c>
      <c r="R1157" s="12">
        <f>CEILING(O1154*Q1157/100*0.9,5)</f>
        <v>105</v>
      </c>
      <c r="T1157" s="9"/>
      <c r="U1157" s="8">
        <f>U1156</f>
        <v>17.5</v>
      </c>
      <c r="W1157" s="8">
        <f>W1156</f>
        <v>35</v>
      </c>
      <c r="X1157" s="24"/>
      <c r="Y1157" s="8">
        <f>Y1156</f>
        <v>8</v>
      </c>
      <c r="Z1157" s="24"/>
      <c r="AA1157" s="9"/>
    </row>
    <row r="1158" spans="1:32" ht="16.5" thickTop="1" thickBot="1" x14ac:dyDescent="0.3">
      <c r="A1158" s="9"/>
      <c r="B1158" s="9"/>
      <c r="C1158" s="9"/>
      <c r="D1158" s="9"/>
      <c r="E1158" s="11"/>
      <c r="F1158" s="11"/>
      <c r="G1158" s="14"/>
      <c r="H1158" s="11"/>
      <c r="I1158" s="15">
        <v>3</v>
      </c>
      <c r="J1158" s="11">
        <v>80</v>
      </c>
      <c r="K1158" s="12">
        <f>CEILING(H1154*J1158/100*0.9,2.5)</f>
        <v>72.5</v>
      </c>
      <c r="M1158" s="9"/>
      <c r="N1158" s="14"/>
      <c r="O1158" s="11"/>
      <c r="P1158" s="15">
        <v>5</v>
      </c>
      <c r="Q1158" s="11">
        <v>50</v>
      </c>
      <c r="R1158" s="12">
        <f>CEILING(O1154*Q1158/100*0.9,5)</f>
        <v>105</v>
      </c>
      <c r="T1158" s="9"/>
      <c r="U1158" s="8">
        <f>U1157</f>
        <v>17.5</v>
      </c>
      <c r="W1158" s="8">
        <f>W1157</f>
        <v>35</v>
      </c>
      <c r="X1158" s="25"/>
      <c r="Y1158" s="8">
        <f>Y1157</f>
        <v>8</v>
      </c>
      <c r="Z1158" s="25"/>
      <c r="AA1158" s="9"/>
    </row>
    <row r="1159" spans="1:32" ht="16.5" thickTop="1" thickBot="1" x14ac:dyDescent="0.3">
      <c r="A1159" s="9"/>
      <c r="B1159" s="9"/>
      <c r="C1159" s="9"/>
      <c r="D1159" s="9"/>
      <c r="E1159" s="11"/>
      <c r="F1159" s="11"/>
      <c r="G1159" s="14"/>
      <c r="H1159" s="11"/>
      <c r="I1159" s="15">
        <v>3</v>
      </c>
      <c r="J1159" s="11">
        <v>90</v>
      </c>
      <c r="K1159" s="12">
        <f>CEILING(H1154*J1159/100*0.9,2.5)</f>
        <v>80</v>
      </c>
      <c r="M1159" s="9"/>
      <c r="N1159" s="14"/>
      <c r="O1159" s="11"/>
      <c r="P1159" s="15">
        <v>5</v>
      </c>
      <c r="Q1159" s="11">
        <v>60</v>
      </c>
      <c r="R1159" s="12">
        <f>CEILING(O1154*Q1159/100*0.9,5)</f>
        <v>125</v>
      </c>
      <c r="T1159" s="9"/>
      <c r="U1159" s="9"/>
      <c r="V1159" s="9"/>
      <c r="W1159" s="9"/>
      <c r="X1159" s="9"/>
      <c r="Y1159" s="9"/>
      <c r="Z1159" s="9"/>
      <c r="AA1159" s="9"/>
      <c r="AD1159">
        <f>K1159*L1159*0.0333+K1159</f>
        <v>80</v>
      </c>
      <c r="AF1159">
        <f>R1159*S1159*0.0333+R1159</f>
        <v>125</v>
      </c>
    </row>
    <row r="1160" spans="1:32" ht="16.5" thickTop="1" thickBot="1" x14ac:dyDescent="0.3">
      <c r="A1160" s="9"/>
      <c r="B1160" s="9"/>
      <c r="C1160">
        <f>IF(H1160&gt;3.4,0,H1160)+IF(O1160&gt;3.4,0,O1160)</f>
        <v>2</v>
      </c>
      <c r="D1160" t="s">
        <v>17</v>
      </c>
      <c r="E1160" t="s">
        <v>2</v>
      </c>
      <c r="F1160" s="9"/>
      <c r="G1160" s="14" t="s">
        <v>14</v>
      </c>
      <c r="H1160" s="11">
        <v>4</v>
      </c>
      <c r="I1160" s="11"/>
      <c r="J1160" s="11"/>
      <c r="K1160" s="11"/>
      <c r="L1160" s="9"/>
      <c r="M1160" s="9"/>
      <c r="N1160" s="14" t="s">
        <v>12</v>
      </c>
      <c r="O1160" s="11">
        <v>2</v>
      </c>
      <c r="P1160" s="11"/>
      <c r="Q1160" s="11"/>
      <c r="R1160" s="11"/>
      <c r="S1160" s="9"/>
      <c r="T1160" s="9"/>
      <c r="U1160" s="9"/>
      <c r="V1160" s="27" t="s">
        <v>47</v>
      </c>
      <c r="W1160" s="9"/>
      <c r="X1160" s="17" t="s">
        <v>27</v>
      </c>
      <c r="Y1160" s="9"/>
      <c r="Z1160" s="9"/>
      <c r="AA1160" s="9"/>
    </row>
    <row r="1161" spans="1:32" ht="31.5" thickTop="1" thickBot="1" x14ac:dyDescent="0.3">
      <c r="A1161" s="9"/>
      <c r="B1161" s="9"/>
      <c r="C1161" s="9"/>
      <c r="D1161" s="9"/>
      <c r="E1161" s="11"/>
      <c r="F1161" s="11"/>
      <c r="G1161" s="14" t="s">
        <v>33</v>
      </c>
      <c r="H1161" s="20">
        <f>H1147</f>
        <v>165</v>
      </c>
      <c r="I1161" s="11" t="s">
        <v>31</v>
      </c>
      <c r="J1161" s="11" t="s">
        <v>30</v>
      </c>
      <c r="K1161" s="11" t="s">
        <v>34</v>
      </c>
      <c r="L1161" s="10" t="s">
        <v>32</v>
      </c>
      <c r="M1161" s="10"/>
      <c r="N1161" s="14" t="s">
        <v>33</v>
      </c>
      <c r="O1161" s="20">
        <f>O1147</f>
        <v>192.5</v>
      </c>
      <c r="P1161" s="11" t="s">
        <v>31</v>
      </c>
      <c r="Q1161" s="11" t="s">
        <v>30</v>
      </c>
      <c r="R1161" s="11" t="s">
        <v>34</v>
      </c>
      <c r="S1161" s="10" t="s">
        <v>32</v>
      </c>
      <c r="T1161" s="10"/>
      <c r="U1161" s="26" t="s">
        <v>34</v>
      </c>
      <c r="V1161" s="26" t="s">
        <v>48</v>
      </c>
      <c r="W1161" s="26" t="s">
        <v>34</v>
      </c>
      <c r="X1161" s="26" t="s">
        <v>48</v>
      </c>
      <c r="Y1161" s="9"/>
      <c r="Z1161" s="9"/>
      <c r="AA1161" s="9"/>
    </row>
    <row r="1162" spans="1:32" ht="16.5" thickTop="1" thickBot="1" x14ac:dyDescent="0.3">
      <c r="A1162" s="9"/>
      <c r="B1162" s="9"/>
      <c r="C1162" s="9"/>
      <c r="D1162" s="9"/>
      <c r="E1162" s="11"/>
      <c r="F1162" s="11"/>
      <c r="G1162" s="14"/>
      <c r="H1162" s="11"/>
      <c r="I1162" s="15">
        <v>5</v>
      </c>
      <c r="J1162" s="11">
        <v>40</v>
      </c>
      <c r="K1162" s="12">
        <f>CEILING(H1161*J1162/100*0.9,2.5)</f>
        <v>60</v>
      </c>
      <c r="M1162" s="9"/>
      <c r="N1162" s="14"/>
      <c r="O1162" s="11"/>
      <c r="P1162" s="15">
        <v>3</v>
      </c>
      <c r="Q1162" s="11">
        <v>70</v>
      </c>
      <c r="R1162" s="12">
        <f>CEILING(O1161*Q1162/100*0.9,5)</f>
        <v>125</v>
      </c>
      <c r="T1162" s="9"/>
      <c r="U1162" s="8">
        <f>IF(V1144&gt;11.5,U1144+2.5,U1144)</f>
        <v>60</v>
      </c>
      <c r="W1162" s="8">
        <f>IF(X1144&gt;11.5,W1144+2.5,W1144)</f>
        <v>42.5</v>
      </c>
      <c r="X1162" s="24"/>
      <c r="Y1162" s="9"/>
      <c r="Z1162" s="9"/>
      <c r="AA1162" s="9"/>
    </row>
    <row r="1163" spans="1:32" ht="16.5" thickTop="1" thickBot="1" x14ac:dyDescent="0.3">
      <c r="A1163" s="9"/>
      <c r="B1163" s="9"/>
      <c r="C1163" s="9"/>
      <c r="D1163" s="9"/>
      <c r="E1163" s="11"/>
      <c r="F1163" s="11"/>
      <c r="G1163" s="14"/>
      <c r="H1163" s="11"/>
      <c r="I1163" s="15">
        <v>5</v>
      </c>
      <c r="J1163" s="11">
        <v>40</v>
      </c>
      <c r="K1163" s="12">
        <f>CEILING(H1161*J1163/100*0.9,2.5)</f>
        <v>60</v>
      </c>
      <c r="M1163" s="9"/>
      <c r="N1163" s="14"/>
      <c r="O1163" s="11"/>
      <c r="P1163" s="15">
        <v>3</v>
      </c>
      <c r="Q1163" s="11">
        <v>70</v>
      </c>
      <c r="R1163" s="12">
        <f>CEILING(O1161*Q1163/100*0.9,5)</f>
        <v>125</v>
      </c>
      <c r="T1163" s="9"/>
      <c r="U1163" s="8">
        <f>U1162</f>
        <v>60</v>
      </c>
      <c r="W1163" s="8">
        <f>W1162</f>
        <v>42.5</v>
      </c>
      <c r="X1163" s="24"/>
      <c r="Y1163" s="9"/>
      <c r="Z1163" s="9"/>
      <c r="AA1163" s="9"/>
    </row>
    <row r="1164" spans="1:32" ht="16.5" thickTop="1" thickBot="1" x14ac:dyDescent="0.3">
      <c r="A1164" s="9"/>
      <c r="B1164" s="9"/>
      <c r="C1164" s="9"/>
      <c r="D1164" s="9"/>
      <c r="E1164" s="11"/>
      <c r="F1164" s="11"/>
      <c r="G1164" s="14"/>
      <c r="H1164" s="11"/>
      <c r="I1164" s="15">
        <v>5</v>
      </c>
      <c r="J1164" s="11">
        <v>50</v>
      </c>
      <c r="K1164" s="12">
        <f>CEILING(H1161*J1164/100*0.9,2.5)</f>
        <v>75</v>
      </c>
      <c r="M1164" s="9"/>
      <c r="N1164" s="14"/>
      <c r="O1164" s="11"/>
      <c r="P1164" s="15">
        <v>3</v>
      </c>
      <c r="Q1164" s="11">
        <v>80</v>
      </c>
      <c r="R1164" s="12">
        <f>CEILING(O1161*Q1164/100*0.9,5)</f>
        <v>140</v>
      </c>
      <c r="T1164" s="9"/>
      <c r="U1164" s="8">
        <f>U1163</f>
        <v>60</v>
      </c>
      <c r="W1164" s="8">
        <f>W1163</f>
        <v>42.5</v>
      </c>
      <c r="X1164" s="24"/>
      <c r="Y1164" s="9"/>
      <c r="Z1164" s="9"/>
      <c r="AA1164" s="9"/>
    </row>
    <row r="1165" spans="1:32" ht="16.5" thickTop="1" thickBot="1" x14ac:dyDescent="0.3">
      <c r="A1165" s="9"/>
      <c r="B1165" s="9"/>
      <c r="C1165" s="9"/>
      <c r="D1165" s="9"/>
      <c r="E1165" s="11"/>
      <c r="F1165" s="11"/>
      <c r="G1165" s="14"/>
      <c r="H1165" s="11"/>
      <c r="I1165" s="15">
        <v>5</v>
      </c>
      <c r="J1165" s="11">
        <v>50</v>
      </c>
      <c r="K1165" s="12">
        <f>CEILING(H1161*J1165/100*0.9,2.5)</f>
        <v>75</v>
      </c>
      <c r="M1165" s="9"/>
      <c r="N1165" s="14"/>
      <c r="O1165" s="11"/>
      <c r="P1165" s="15">
        <v>3</v>
      </c>
      <c r="Q1165" s="11">
        <v>80</v>
      </c>
      <c r="R1165" s="12">
        <f>CEILING(O1161*Q1165/100*0.9,5)</f>
        <v>140</v>
      </c>
      <c r="T1165" s="9"/>
      <c r="U1165" s="8">
        <f>U1164</f>
        <v>60</v>
      </c>
      <c r="W1165" s="8">
        <f>W1164</f>
        <v>42.5</v>
      </c>
      <c r="X1165" s="25"/>
      <c r="Y1165" s="9"/>
      <c r="Z1165" s="9"/>
      <c r="AA1165" s="9"/>
    </row>
    <row r="1166" spans="1:32" ht="16.5" thickTop="1" thickBot="1" x14ac:dyDescent="0.3">
      <c r="A1166" s="9"/>
      <c r="B1166" s="9"/>
      <c r="C1166" s="9"/>
      <c r="D1166" s="9"/>
      <c r="E1166" s="11"/>
      <c r="F1166" s="11"/>
      <c r="G1166" s="14"/>
      <c r="H1166" s="11"/>
      <c r="I1166" s="16">
        <v>5</v>
      </c>
      <c r="J1166" s="11">
        <v>60</v>
      </c>
      <c r="K1166" s="12">
        <f>CEILING(H1161*J1166/100*0.9,2.5)</f>
        <v>90</v>
      </c>
      <c r="M1166" s="9"/>
      <c r="N1166" s="14"/>
      <c r="O1166" s="11"/>
      <c r="P1166" s="16">
        <v>3</v>
      </c>
      <c r="Q1166" s="11">
        <v>90</v>
      </c>
      <c r="R1166" s="12">
        <f>CEILING(O1161*Q1166/100*0.9,5)</f>
        <v>160</v>
      </c>
      <c r="T1166" s="9"/>
      <c r="U1166" s="9"/>
      <c r="V1166" s="9"/>
      <c r="W1166" s="9"/>
      <c r="X1166" s="9"/>
      <c r="Y1166" s="9"/>
      <c r="Z1166" s="9"/>
      <c r="AA1166" s="9"/>
      <c r="AC1166">
        <f>K1166*L1166*0.0333+K1166</f>
        <v>90</v>
      </c>
      <c r="AE1166">
        <f>R1166*S1166*0.0333+R1166</f>
        <v>160</v>
      </c>
    </row>
    <row r="1167" spans="1:32" ht="16.5" thickTop="1" thickBot="1" x14ac:dyDescent="0.3">
      <c r="A1167" s="9"/>
      <c r="B1167" s="1" t="s">
        <v>86</v>
      </c>
      <c r="C1167">
        <f>IF(H1167&gt;3.4,0,H1167)+IF(O1167&gt;3.4,0,O1167)</f>
        <v>4</v>
      </c>
      <c r="D1167" t="s">
        <v>15</v>
      </c>
      <c r="E1167" t="s">
        <v>2</v>
      </c>
      <c r="F1167" s="9"/>
      <c r="G1167" s="14" t="s">
        <v>14</v>
      </c>
      <c r="H1167" s="11">
        <v>1</v>
      </c>
      <c r="I1167" s="11"/>
      <c r="J1167" s="11"/>
      <c r="K1167" s="11"/>
      <c r="L1167" s="9"/>
      <c r="M1167" s="9"/>
      <c r="N1167" s="14" t="s">
        <v>12</v>
      </c>
      <c r="O1167" s="11">
        <v>3</v>
      </c>
      <c r="P1167" s="11"/>
      <c r="Q1167" s="11"/>
      <c r="R1167" s="11"/>
      <c r="S1167" s="9"/>
      <c r="T1167" s="9"/>
      <c r="U1167" s="30"/>
      <c r="V1167" s="29" t="s">
        <v>49</v>
      </c>
      <c r="W1167" s="9"/>
      <c r="X1167" s="31" t="s">
        <v>27</v>
      </c>
      <c r="Y1167" s="9"/>
      <c r="Z1167" s="9"/>
      <c r="AA1167" s="9"/>
    </row>
    <row r="1168" spans="1:32" ht="31.5" thickTop="1" thickBot="1" x14ac:dyDescent="0.3">
      <c r="A1168" s="9"/>
      <c r="B1168" s="9"/>
      <c r="C1168" s="9"/>
      <c r="D1168" s="9"/>
      <c r="E1168" s="11"/>
      <c r="F1168" s="11"/>
      <c r="G1168" s="14" t="s">
        <v>33</v>
      </c>
      <c r="H1168" s="20">
        <f>H1147+IF(L1150&lt;3.5,2.5,5)</f>
        <v>167.5</v>
      </c>
      <c r="I1168" s="11" t="s">
        <v>31</v>
      </c>
      <c r="J1168" s="11" t="s">
        <v>30</v>
      </c>
      <c r="K1168" s="11" t="s">
        <v>34</v>
      </c>
      <c r="L1168" s="10" t="s">
        <v>32</v>
      </c>
      <c r="M1168" s="10"/>
      <c r="N1168" s="14"/>
      <c r="O1168" s="20">
        <f>O1161</f>
        <v>192.5</v>
      </c>
      <c r="P1168" s="11" t="s">
        <v>31</v>
      </c>
      <c r="Q1168" s="11" t="s">
        <v>30</v>
      </c>
      <c r="R1168" s="11" t="s">
        <v>34</v>
      </c>
      <c r="S1168" s="10" t="s">
        <v>32</v>
      </c>
      <c r="T1168" s="10"/>
      <c r="U1168" s="26" t="s">
        <v>34</v>
      </c>
      <c r="V1168" s="26" t="s">
        <v>48</v>
      </c>
      <c r="W1168" s="26" t="s">
        <v>34</v>
      </c>
      <c r="X1168" s="26" t="s">
        <v>48</v>
      </c>
      <c r="Y1168" s="9"/>
      <c r="Z1168" s="9"/>
      <c r="AA1168" s="9"/>
    </row>
    <row r="1169" spans="1:32" ht="16.5" thickTop="1" thickBot="1" x14ac:dyDescent="0.3">
      <c r="A1169" s="9"/>
      <c r="B1169" s="9"/>
      <c r="C1169" s="9"/>
      <c r="D1169" s="9"/>
      <c r="E1169" s="11"/>
      <c r="F1169" s="11"/>
      <c r="G1169" s="14"/>
      <c r="H1169" s="11"/>
      <c r="I1169" s="15">
        <v>5</v>
      </c>
      <c r="J1169" s="11">
        <v>65</v>
      </c>
      <c r="K1169" s="12">
        <f>CEILING(H1168*J1169/100*0.9,2.5)</f>
        <v>100</v>
      </c>
      <c r="M1169" s="9"/>
      <c r="N1169" s="14"/>
      <c r="O1169" s="11"/>
      <c r="P1169" s="15">
        <v>5</v>
      </c>
      <c r="Q1169" s="11">
        <v>75</v>
      </c>
      <c r="R1169" s="12">
        <f>CEILING(O1168*0.9*Q1169/100,5)</f>
        <v>130</v>
      </c>
      <c r="T1169" s="9"/>
      <c r="U1169" s="8">
        <f>IF(V1151&gt;11.5,U1151+2.5,U1151)</f>
        <v>70</v>
      </c>
      <c r="V1169" s="4"/>
      <c r="W1169" s="8">
        <f>IF(X1165&gt;11.5,W1165+2.5,W1165)</f>
        <v>42.5</v>
      </c>
      <c r="X1169" s="24"/>
      <c r="Y1169" s="9"/>
      <c r="Z1169" s="9"/>
      <c r="AA1169" s="9"/>
    </row>
    <row r="1170" spans="1:32" ht="16.5" thickTop="1" thickBot="1" x14ac:dyDescent="0.3">
      <c r="A1170" s="9"/>
      <c r="B1170" s="9"/>
      <c r="C1170" s="9"/>
      <c r="D1170" s="9"/>
      <c r="E1170" s="11"/>
      <c r="F1170" s="11"/>
      <c r="G1170" s="14"/>
      <c r="H1170" s="11"/>
      <c r="I1170" s="15">
        <v>5</v>
      </c>
      <c r="J1170" s="11">
        <v>65</v>
      </c>
      <c r="K1170" s="12">
        <f>CEILING(H1168*J1170/100*0.9,2.5)</f>
        <v>100</v>
      </c>
      <c r="M1170" s="9"/>
      <c r="N1170" s="14"/>
      <c r="O1170" s="11"/>
      <c r="P1170" s="15">
        <v>3</v>
      </c>
      <c r="Q1170" s="11">
        <v>85</v>
      </c>
      <c r="R1170" s="12">
        <f>CEILING(O1168*0.9*Q1170/100,5)</f>
        <v>150</v>
      </c>
      <c r="T1170" s="9"/>
      <c r="U1170" s="8">
        <f>U1169</f>
        <v>70</v>
      </c>
      <c r="V1170" s="4"/>
      <c r="W1170" s="8">
        <f>W1169</f>
        <v>42.5</v>
      </c>
      <c r="X1170" s="24"/>
      <c r="Y1170" s="9"/>
      <c r="Z1170" s="9"/>
      <c r="AA1170" s="9"/>
    </row>
    <row r="1171" spans="1:32" ht="16.5" thickTop="1" thickBot="1" x14ac:dyDescent="0.3">
      <c r="A1171" s="9"/>
      <c r="B1171" s="9"/>
      <c r="C1171" s="9"/>
      <c r="D1171" s="9"/>
      <c r="E1171" s="11"/>
      <c r="F1171" s="11"/>
      <c r="G1171" s="14"/>
      <c r="H1171" s="11"/>
      <c r="I1171" s="15">
        <v>5</v>
      </c>
      <c r="J1171" s="11">
        <v>75</v>
      </c>
      <c r="K1171" s="12">
        <f>CEILING(H1168*J1171/100*0.9,2.5)</f>
        <v>115</v>
      </c>
      <c r="M1171" s="9"/>
      <c r="N1171" s="14"/>
      <c r="O1171" s="11" t="s">
        <v>35</v>
      </c>
      <c r="P1171" s="15">
        <v>1</v>
      </c>
      <c r="Q1171" s="11">
        <v>95</v>
      </c>
      <c r="R1171" s="12">
        <f>CEILING(O1168*0.9*Q1171/100,5)</f>
        <v>165</v>
      </c>
      <c r="T1171" s="9"/>
      <c r="U1171" s="8">
        <f>U1170</f>
        <v>70</v>
      </c>
      <c r="V1171" s="4"/>
      <c r="W1171" s="8">
        <f>W1170</f>
        <v>42.5</v>
      </c>
      <c r="X1171" s="24"/>
      <c r="Y1171" s="9"/>
      <c r="Z1171" s="9"/>
      <c r="AA1171" s="9"/>
    </row>
    <row r="1172" spans="1:32" ht="16.5" thickTop="1" thickBot="1" x14ac:dyDescent="0.3">
      <c r="A1172" s="9"/>
      <c r="B1172" s="9"/>
      <c r="C1172" s="9"/>
      <c r="D1172" s="9"/>
      <c r="E1172" s="11"/>
      <c r="F1172" s="11"/>
      <c r="G1172" s="14"/>
      <c r="H1172" s="11"/>
      <c r="I1172" s="15">
        <v>5</v>
      </c>
      <c r="J1172" s="11">
        <v>75</v>
      </c>
      <c r="K1172" s="12">
        <f>CEILING(H1168*J1172/100*0.9,2.5)</f>
        <v>115</v>
      </c>
      <c r="M1172" s="9"/>
      <c r="N1172" s="14"/>
      <c r="O1172" s="11"/>
      <c r="P1172" s="11"/>
      <c r="Q1172" s="11"/>
      <c r="R1172" s="11"/>
      <c r="S1172" s="9"/>
      <c r="T1172" s="9"/>
      <c r="U1172" s="8">
        <f>U1171</f>
        <v>70</v>
      </c>
      <c r="V1172" s="4"/>
      <c r="W1172" s="8">
        <f>W1171</f>
        <v>42.5</v>
      </c>
      <c r="X1172" s="25"/>
      <c r="Y1172" s="9"/>
      <c r="Z1172" s="9"/>
      <c r="AA1172" s="9"/>
    </row>
    <row r="1173" spans="1:32" ht="16.5" thickTop="1" thickBot="1" x14ac:dyDescent="0.3">
      <c r="A1173" s="9"/>
      <c r="B1173" s="9"/>
      <c r="C1173" s="9"/>
      <c r="D1173" s="9"/>
      <c r="E1173" s="11"/>
      <c r="F1173" s="11"/>
      <c r="G1173" s="14"/>
      <c r="H1173" s="11"/>
      <c r="I1173" s="15">
        <v>5</v>
      </c>
      <c r="J1173" s="11">
        <v>85</v>
      </c>
      <c r="K1173" s="12">
        <f>CEILING(H1168*J1173/100*0.9,2.5)</f>
        <v>130</v>
      </c>
      <c r="M1173" s="9"/>
      <c r="N1173" s="14"/>
      <c r="O1173" s="11"/>
      <c r="P1173" s="11"/>
      <c r="Q1173" s="11"/>
      <c r="R1173" s="11"/>
      <c r="S1173" s="9"/>
      <c r="T1173" s="9"/>
      <c r="U1173" s="9"/>
      <c r="V1173" s="9"/>
      <c r="W1173" s="9"/>
      <c r="X1173" s="9"/>
      <c r="Y1173" s="9"/>
      <c r="Z1173" s="9"/>
      <c r="AA1173" s="9"/>
      <c r="AC1173">
        <f>K1173*L1173*0.0333+K1173</f>
        <v>130</v>
      </c>
      <c r="AE1173">
        <f>R1171*S1171*0.0333+R1171</f>
        <v>165</v>
      </c>
    </row>
    <row r="1174" spans="1:32" ht="16.5" thickTop="1" thickBot="1" x14ac:dyDescent="0.3">
      <c r="A1174" s="9"/>
      <c r="B1174" s="9"/>
      <c r="C1174">
        <f>IF(H1174&gt;3.4,0,H1174)+IF(O1174&gt;3.4,0,O1174)</f>
        <v>4</v>
      </c>
      <c r="D1174" t="s">
        <v>16</v>
      </c>
      <c r="E1174" t="s">
        <v>3</v>
      </c>
      <c r="F1174" s="9"/>
      <c r="G1174" s="14" t="s">
        <v>4</v>
      </c>
      <c r="H1174" s="11">
        <v>3</v>
      </c>
      <c r="I1174" s="11"/>
      <c r="J1174" s="11"/>
      <c r="K1174" s="11"/>
      <c r="L1174" s="9"/>
      <c r="M1174" s="9"/>
      <c r="N1174" s="14" t="s">
        <v>13</v>
      </c>
      <c r="O1174" s="11">
        <v>1</v>
      </c>
      <c r="P1174" s="11"/>
      <c r="Q1174" s="11"/>
      <c r="R1174" s="11"/>
      <c r="S1174" s="9"/>
      <c r="T1174" s="9"/>
      <c r="U1174" s="9"/>
      <c r="V1174" s="28" t="s">
        <v>28</v>
      </c>
      <c r="W1174" s="9"/>
      <c r="X1174" s="27" t="s">
        <v>25</v>
      </c>
      <c r="Y1174" s="9"/>
      <c r="Z1174" s="27" t="s">
        <v>26</v>
      </c>
      <c r="AA1174" s="9"/>
    </row>
    <row r="1175" spans="1:32" ht="31.5" thickTop="1" thickBot="1" x14ac:dyDescent="0.3">
      <c r="A1175" s="9"/>
      <c r="B1175" s="9"/>
      <c r="C1175" s="9"/>
      <c r="D1175" s="9"/>
      <c r="E1175" s="11"/>
      <c r="F1175" s="11"/>
      <c r="G1175" s="14"/>
      <c r="H1175" s="20">
        <f>H1154</f>
        <v>97.5</v>
      </c>
      <c r="I1175" s="11" t="s">
        <v>31</v>
      </c>
      <c r="J1175" s="11" t="s">
        <v>30</v>
      </c>
      <c r="K1175" s="11" t="s">
        <v>34</v>
      </c>
      <c r="L1175" s="10" t="s">
        <v>32</v>
      </c>
      <c r="M1175" s="10"/>
      <c r="N1175" s="14" t="s">
        <v>33</v>
      </c>
      <c r="O1175" s="20">
        <f>O1133+IF(S1136&lt;3.5,5,10)</f>
        <v>235</v>
      </c>
      <c r="P1175" s="11" t="s">
        <v>31</v>
      </c>
      <c r="Q1175" s="11" t="s">
        <v>30</v>
      </c>
      <c r="R1175" s="11" t="s">
        <v>34</v>
      </c>
      <c r="S1175" s="10" t="s">
        <v>32</v>
      </c>
      <c r="T1175" s="10"/>
      <c r="U1175" s="26" t="s">
        <v>34</v>
      </c>
      <c r="V1175" s="26" t="s">
        <v>48</v>
      </c>
      <c r="W1175" s="26" t="s">
        <v>34</v>
      </c>
      <c r="X1175" s="26" t="s">
        <v>48</v>
      </c>
      <c r="Y1175" s="26" t="s">
        <v>34</v>
      </c>
      <c r="Z1175" s="26" t="s">
        <v>48</v>
      </c>
      <c r="AA1175" s="9"/>
    </row>
    <row r="1176" spans="1:32" ht="16.5" thickTop="1" thickBot="1" x14ac:dyDescent="0.3">
      <c r="A1176" s="9"/>
      <c r="B1176" s="9"/>
      <c r="C1176" s="9"/>
      <c r="D1176" s="9"/>
      <c r="E1176" s="11"/>
      <c r="F1176" s="11"/>
      <c r="G1176" s="14"/>
      <c r="H1176" s="11"/>
      <c r="I1176" s="15">
        <v>5</v>
      </c>
      <c r="J1176" s="11">
        <v>75</v>
      </c>
      <c r="K1176" s="12">
        <f>CEILING(H1175*0.9*J1176/100,2.5)</f>
        <v>67.5</v>
      </c>
      <c r="M1176" s="9"/>
      <c r="N1176" s="14"/>
      <c r="O1176" s="11"/>
      <c r="P1176" s="15">
        <v>5</v>
      </c>
      <c r="Q1176" s="11">
        <v>65</v>
      </c>
      <c r="R1176" s="12">
        <f>CEILING(O1175*Q1176/100*0.9,5)</f>
        <v>140</v>
      </c>
      <c r="T1176" s="9"/>
      <c r="U1176" s="8">
        <f>IF(V1158&gt;11.5,U1158+2.5,U1158)</f>
        <v>17.5</v>
      </c>
      <c r="V1176" s="4"/>
      <c r="W1176" s="8">
        <f>IF(X1158&gt;11.5,W1158+2.5,W1158)</f>
        <v>35</v>
      </c>
      <c r="X1176" s="24"/>
      <c r="Y1176" s="8">
        <f>IF(Z1158&gt;11.5,Y1158+2,Y1158)</f>
        <v>8</v>
      </c>
      <c r="Z1176" s="24"/>
      <c r="AA1176" s="9"/>
    </row>
    <row r="1177" spans="1:32" ht="16.5" thickTop="1" thickBot="1" x14ac:dyDescent="0.3">
      <c r="A1177" s="9"/>
      <c r="B1177" s="9"/>
      <c r="C1177" s="9"/>
      <c r="D1177" s="9"/>
      <c r="E1177" s="11"/>
      <c r="F1177" s="11"/>
      <c r="G1177" s="14"/>
      <c r="H1177" s="11"/>
      <c r="I1177" s="15">
        <v>3</v>
      </c>
      <c r="J1177" s="11">
        <v>85</v>
      </c>
      <c r="K1177" s="12">
        <f>CEILING(H1175*0.9*J1177/100,2.5)</f>
        <v>75</v>
      </c>
      <c r="M1177" s="9"/>
      <c r="N1177" s="14"/>
      <c r="O1177" s="11"/>
      <c r="P1177" s="15">
        <v>5</v>
      </c>
      <c r="Q1177" s="11">
        <v>65</v>
      </c>
      <c r="R1177" s="12">
        <f>CEILING(O1175*Q1177/100*0.9,5)</f>
        <v>140</v>
      </c>
      <c r="T1177" s="9"/>
      <c r="U1177" s="8">
        <f>U1176</f>
        <v>17.5</v>
      </c>
      <c r="V1177" s="3"/>
      <c r="W1177" s="8">
        <f>W1176</f>
        <v>35</v>
      </c>
      <c r="X1177" s="24"/>
      <c r="Y1177" s="8">
        <f>Y1176</f>
        <v>8</v>
      </c>
      <c r="Z1177" s="24"/>
      <c r="AA1177" s="9"/>
    </row>
    <row r="1178" spans="1:32" ht="16.5" thickTop="1" thickBot="1" x14ac:dyDescent="0.3">
      <c r="A1178" s="9"/>
      <c r="B1178" s="9"/>
      <c r="C1178" s="9"/>
      <c r="D1178" s="9"/>
      <c r="E1178" s="11"/>
      <c r="F1178" s="11"/>
      <c r="G1178" s="14"/>
      <c r="H1178" s="11" t="s">
        <v>35</v>
      </c>
      <c r="I1178" s="15">
        <v>1</v>
      </c>
      <c r="J1178" s="11">
        <v>95</v>
      </c>
      <c r="K1178" s="12">
        <f>CEILING(H1175*0.9*J1178/100,2.5)</f>
        <v>85</v>
      </c>
      <c r="M1178" s="9"/>
      <c r="N1178" s="14"/>
      <c r="O1178" s="11"/>
      <c r="P1178" s="15">
        <v>5</v>
      </c>
      <c r="Q1178" s="11">
        <v>75</v>
      </c>
      <c r="R1178" s="12">
        <f>CEILING(O1175*Q1178/100*0.9,5)</f>
        <v>160</v>
      </c>
      <c r="T1178" s="9"/>
      <c r="U1178" s="8">
        <f>U1177</f>
        <v>17.5</v>
      </c>
      <c r="W1178" s="8">
        <f>W1177</f>
        <v>35</v>
      </c>
      <c r="X1178" s="24"/>
      <c r="Y1178" s="8">
        <f>Y1177</f>
        <v>8</v>
      </c>
      <c r="Z1178" s="24"/>
      <c r="AA1178" s="9"/>
    </row>
    <row r="1179" spans="1:32" ht="16.5" thickTop="1" thickBot="1" x14ac:dyDescent="0.3">
      <c r="A1179" s="9"/>
      <c r="B1179" s="9"/>
      <c r="C1179" s="9"/>
      <c r="D1179" s="9"/>
      <c r="E1179" s="11"/>
      <c r="F1179" s="11"/>
      <c r="G1179" s="14"/>
      <c r="H1179" s="11"/>
      <c r="I1179" s="11"/>
      <c r="J1179" s="11"/>
      <c r="K1179" s="11"/>
      <c r="L1179" s="9"/>
      <c r="M1179" s="9"/>
      <c r="N1179" s="14"/>
      <c r="O1179" s="11"/>
      <c r="P1179" s="15">
        <v>5</v>
      </c>
      <c r="Q1179" s="11">
        <v>75</v>
      </c>
      <c r="R1179" s="12">
        <f>CEILING(O1175*Q1179/100*0.9,5)</f>
        <v>160</v>
      </c>
      <c r="T1179" s="9"/>
      <c r="U1179" s="8">
        <f>U1178</f>
        <v>17.5</v>
      </c>
      <c r="W1179" s="8">
        <f>W1178</f>
        <v>35</v>
      </c>
      <c r="X1179" s="25"/>
      <c r="Y1179" s="8">
        <f>Y1178</f>
        <v>8</v>
      </c>
      <c r="Z1179" s="25"/>
      <c r="AA1179" s="9"/>
    </row>
    <row r="1180" spans="1:32" ht="16.5" thickTop="1" thickBot="1" x14ac:dyDescent="0.3">
      <c r="A1180" s="9"/>
      <c r="B1180" s="9"/>
      <c r="C1180" s="9"/>
      <c r="D1180" s="9"/>
      <c r="E1180" s="11"/>
      <c r="F1180" s="11"/>
      <c r="G1180" s="14"/>
      <c r="H1180" s="11"/>
      <c r="I1180" s="11"/>
      <c r="J1180" s="11"/>
      <c r="K1180" s="11"/>
      <c r="L1180" s="9"/>
      <c r="M1180" s="9"/>
      <c r="N1180" s="14"/>
      <c r="O1180" s="11"/>
      <c r="P1180" s="16">
        <v>5</v>
      </c>
      <c r="Q1180" s="11">
        <v>85</v>
      </c>
      <c r="R1180" s="12">
        <f>CEILING(O1175*Q1180/100*0.9,5)</f>
        <v>180</v>
      </c>
      <c r="T1180" s="9"/>
      <c r="U1180" s="9"/>
      <c r="V1180" s="9"/>
      <c r="W1180" s="9"/>
      <c r="X1180" s="9"/>
      <c r="Y1180" s="9"/>
      <c r="Z1180" s="9"/>
      <c r="AA1180" s="9"/>
      <c r="AD1180">
        <f>K1178*L1178*0.0333+K1178</f>
        <v>85</v>
      </c>
      <c r="AF1180">
        <f>R1180*S1180*0.0333+R1180</f>
        <v>180</v>
      </c>
    </row>
    <row r="1181" spans="1:32" ht="16.5" thickTop="1" thickBot="1" x14ac:dyDescent="0.3">
      <c r="A1181" s="9"/>
      <c r="B1181" s="9"/>
      <c r="C1181">
        <f>IF(H1181&gt;3.4,0,H1181)+IF(O1181&gt;3.4,0,O1181)</f>
        <v>2</v>
      </c>
      <c r="D1181" t="s">
        <v>17</v>
      </c>
      <c r="E1181" t="s">
        <v>2</v>
      </c>
      <c r="F1181" s="9"/>
      <c r="G1181" s="14" t="s">
        <v>14</v>
      </c>
      <c r="H1181" s="11">
        <v>2</v>
      </c>
      <c r="I1181" s="11"/>
      <c r="J1181" s="11"/>
      <c r="K1181" s="11"/>
      <c r="L1181" s="9"/>
      <c r="M1181" s="9"/>
      <c r="N1181" s="14" t="s">
        <v>12</v>
      </c>
      <c r="O1181" s="11">
        <v>4</v>
      </c>
      <c r="P1181" s="11"/>
      <c r="Q1181" s="11"/>
      <c r="R1181" s="11"/>
      <c r="S1181" s="9"/>
      <c r="T1181" s="9"/>
      <c r="U1181" s="9"/>
      <c r="V1181" s="27" t="s">
        <v>47</v>
      </c>
      <c r="W1181" s="9"/>
      <c r="X1181" s="17" t="s">
        <v>27</v>
      </c>
      <c r="Y1181" s="9"/>
      <c r="Z1181" s="9"/>
      <c r="AA1181" s="9"/>
    </row>
    <row r="1182" spans="1:32" ht="31.5" thickTop="1" thickBot="1" x14ac:dyDescent="0.3">
      <c r="A1182" s="9"/>
      <c r="B1182" s="9"/>
      <c r="C1182" s="9"/>
      <c r="D1182" s="9"/>
      <c r="E1182" s="11"/>
      <c r="F1182" s="11"/>
      <c r="G1182" s="14" t="s">
        <v>33</v>
      </c>
      <c r="H1182" s="20">
        <f>H1168</f>
        <v>167.5</v>
      </c>
      <c r="I1182" s="11" t="s">
        <v>31</v>
      </c>
      <c r="J1182" s="11" t="s">
        <v>30</v>
      </c>
      <c r="K1182" s="11" t="s">
        <v>34</v>
      </c>
      <c r="L1182" s="10" t="s">
        <v>32</v>
      </c>
      <c r="M1182" s="10"/>
      <c r="N1182" s="14" t="s">
        <v>33</v>
      </c>
      <c r="O1182" s="20">
        <f>O1168</f>
        <v>192.5</v>
      </c>
      <c r="P1182" s="11" t="s">
        <v>31</v>
      </c>
      <c r="Q1182" s="11" t="s">
        <v>30</v>
      </c>
      <c r="R1182" s="11" t="s">
        <v>34</v>
      </c>
      <c r="S1182" s="10" t="s">
        <v>32</v>
      </c>
      <c r="T1182" s="10"/>
      <c r="U1182" s="26" t="s">
        <v>34</v>
      </c>
      <c r="V1182" s="26" t="s">
        <v>48</v>
      </c>
      <c r="W1182" s="26" t="s">
        <v>34</v>
      </c>
      <c r="X1182" s="26" t="s">
        <v>48</v>
      </c>
      <c r="Y1182" s="9"/>
      <c r="Z1182" s="9"/>
      <c r="AA1182" s="9"/>
    </row>
    <row r="1183" spans="1:32" ht="16.5" thickTop="1" thickBot="1" x14ac:dyDescent="0.3">
      <c r="A1183" s="9"/>
      <c r="B1183" s="9"/>
      <c r="C1183" s="9"/>
      <c r="D1183" s="9"/>
      <c r="E1183" s="11"/>
      <c r="F1183" s="11"/>
      <c r="G1183" s="14"/>
      <c r="H1183" s="11"/>
      <c r="I1183" s="15">
        <v>3</v>
      </c>
      <c r="J1183" s="11">
        <v>70</v>
      </c>
      <c r="K1183" s="12">
        <f>CEILING(H1182*J1183/100*0.9,2.5)</f>
        <v>107.5</v>
      </c>
      <c r="M1183" s="9"/>
      <c r="N1183" s="14"/>
      <c r="O1183" s="11"/>
      <c r="P1183" s="15">
        <v>5</v>
      </c>
      <c r="Q1183" s="11">
        <v>40</v>
      </c>
      <c r="R1183" s="12">
        <f>CEILING(O1182*Q1183/100*0.9,5)</f>
        <v>70</v>
      </c>
      <c r="T1183" s="9"/>
      <c r="U1183" s="8">
        <f>IF(V1165&gt;11.5,U1165+2.5,U1165)</f>
        <v>60</v>
      </c>
      <c r="W1183" s="8">
        <f>IF(X1165&gt;11.5,W1165+2.5,W1165)</f>
        <v>42.5</v>
      </c>
      <c r="X1183" s="24"/>
      <c r="Y1183" s="9"/>
      <c r="Z1183" s="9"/>
      <c r="AA1183" s="9"/>
    </row>
    <row r="1184" spans="1:32" ht="16.5" thickTop="1" thickBot="1" x14ac:dyDescent="0.3">
      <c r="A1184" s="9"/>
      <c r="B1184" s="9"/>
      <c r="C1184" s="9"/>
      <c r="D1184" s="9"/>
      <c r="E1184" s="11"/>
      <c r="F1184" s="11"/>
      <c r="G1184" s="14"/>
      <c r="H1184" s="11"/>
      <c r="I1184" s="15">
        <v>3</v>
      </c>
      <c r="J1184" s="11">
        <v>70</v>
      </c>
      <c r="K1184" s="12">
        <f>CEILING(H1182*J1184/100*0.9,2.5)</f>
        <v>107.5</v>
      </c>
      <c r="M1184" s="9"/>
      <c r="N1184" s="14"/>
      <c r="O1184" s="11"/>
      <c r="P1184" s="15">
        <v>5</v>
      </c>
      <c r="Q1184" s="11">
        <v>40</v>
      </c>
      <c r="R1184" s="12">
        <f>CEILING(O1182*Q1184/100*0.9,5)</f>
        <v>70</v>
      </c>
      <c r="T1184" s="9"/>
      <c r="U1184" s="8">
        <f>U1183</f>
        <v>60</v>
      </c>
      <c r="W1184" s="8">
        <f>W1183</f>
        <v>42.5</v>
      </c>
      <c r="X1184" s="24"/>
      <c r="Y1184" s="9"/>
      <c r="Z1184" s="9"/>
      <c r="AA1184" s="9"/>
    </row>
    <row r="1185" spans="1:31" ht="16.5" thickTop="1" thickBot="1" x14ac:dyDescent="0.3">
      <c r="A1185" s="9"/>
      <c r="B1185" s="9"/>
      <c r="C1185" s="9"/>
      <c r="D1185" s="9"/>
      <c r="E1185" s="11"/>
      <c r="F1185" s="11"/>
      <c r="G1185" s="14"/>
      <c r="H1185" s="11"/>
      <c r="I1185" s="15">
        <v>3</v>
      </c>
      <c r="J1185" s="11">
        <v>80</v>
      </c>
      <c r="K1185" s="12">
        <f>CEILING(H1182*J1185/100*0.9,2.5)</f>
        <v>122.5</v>
      </c>
      <c r="M1185" s="9"/>
      <c r="N1185" s="14"/>
      <c r="O1185" s="11"/>
      <c r="P1185" s="15">
        <v>5</v>
      </c>
      <c r="Q1185" s="11">
        <v>50</v>
      </c>
      <c r="R1185" s="12">
        <f>CEILING(O1182*Q1185/100*0.9,5)</f>
        <v>90</v>
      </c>
      <c r="T1185" s="9"/>
      <c r="U1185" s="8">
        <f>U1184</f>
        <v>60</v>
      </c>
      <c r="W1185" s="8">
        <f>W1184</f>
        <v>42.5</v>
      </c>
      <c r="X1185" s="24"/>
      <c r="Y1185" s="9"/>
      <c r="Z1185" s="9"/>
      <c r="AA1185" s="9"/>
    </row>
    <row r="1186" spans="1:31" ht="16.5" thickTop="1" thickBot="1" x14ac:dyDescent="0.3">
      <c r="A1186" s="9"/>
      <c r="B1186" s="9"/>
      <c r="C1186" s="9"/>
      <c r="D1186" s="9"/>
      <c r="E1186" s="11"/>
      <c r="F1186" s="11"/>
      <c r="G1186" s="14"/>
      <c r="H1186" s="11"/>
      <c r="I1186" s="15">
        <v>3</v>
      </c>
      <c r="J1186" s="11">
        <v>80</v>
      </c>
      <c r="K1186" s="12">
        <f>CEILING(H1182*J1186/100*0.9,2.5)</f>
        <v>122.5</v>
      </c>
      <c r="M1186" s="9"/>
      <c r="N1186" s="14"/>
      <c r="O1186" s="11"/>
      <c r="P1186" s="15">
        <v>5</v>
      </c>
      <c r="Q1186" s="11">
        <v>50</v>
      </c>
      <c r="R1186" s="12">
        <f>CEILING(O1182*Q1186/100*0.9,5)</f>
        <v>90</v>
      </c>
      <c r="T1186" s="9"/>
      <c r="U1186" s="8">
        <f>U1185</f>
        <v>60</v>
      </c>
      <c r="W1186" s="8">
        <f>W1185</f>
        <v>42.5</v>
      </c>
      <c r="X1186" s="25"/>
      <c r="Y1186" s="9"/>
      <c r="Z1186" s="9"/>
      <c r="AA1186" s="9"/>
    </row>
    <row r="1187" spans="1:31" ht="16.5" thickTop="1" thickBot="1" x14ac:dyDescent="0.3">
      <c r="A1187" s="9"/>
      <c r="B1187" s="9"/>
      <c r="C1187" s="9"/>
      <c r="D1187" s="9"/>
      <c r="E1187" s="11"/>
      <c r="F1187" s="11"/>
      <c r="G1187" s="14"/>
      <c r="H1187" s="11"/>
      <c r="I1187" s="15">
        <v>3</v>
      </c>
      <c r="J1187" s="11">
        <v>90</v>
      </c>
      <c r="K1187" s="12">
        <f>CEILING(H1182*J1187/100*0.9,2.5)</f>
        <v>137.5</v>
      </c>
      <c r="M1187" s="9"/>
      <c r="N1187" s="14"/>
      <c r="O1187" s="11"/>
      <c r="P1187" s="15">
        <v>5</v>
      </c>
      <c r="Q1187" s="11">
        <v>60</v>
      </c>
      <c r="R1187" s="12">
        <f>CEILING(O1182*Q1187/100*0.9,5)</f>
        <v>105</v>
      </c>
      <c r="T1187" s="9"/>
      <c r="U1187" s="9"/>
      <c r="V1187" s="9"/>
      <c r="W1187" s="9"/>
      <c r="X1187" s="9"/>
      <c r="Y1187" s="9"/>
      <c r="Z1187" s="9"/>
      <c r="AA1187" s="9"/>
      <c r="AC1187">
        <f>K1187*L1187*0.0333+K1187</f>
        <v>137.5</v>
      </c>
      <c r="AE1187">
        <f>R1187*S1187*0.0333+R1187</f>
        <v>105</v>
      </c>
    </row>
    <row r="1188" spans="1:31" ht="16.5" thickTop="1" thickBot="1" x14ac:dyDescent="0.3">
      <c r="A1188" s="9"/>
      <c r="B1188" s="1" t="s">
        <v>87</v>
      </c>
      <c r="C1188" s="18">
        <f>IF(H1188&gt;3.4,0,H1188)+IF(O1188&gt;3.4,0,O1188)</f>
        <v>4</v>
      </c>
      <c r="D1188" s="18" t="s">
        <v>15</v>
      </c>
      <c r="E1188" s="34" t="s">
        <v>2</v>
      </c>
      <c r="F1188" s="11"/>
      <c r="G1188" s="14" t="s">
        <v>14</v>
      </c>
      <c r="H1188" s="11">
        <v>3</v>
      </c>
      <c r="I1188" s="11"/>
      <c r="J1188" s="11"/>
      <c r="K1188" s="11"/>
      <c r="L1188" s="9"/>
      <c r="M1188" s="9"/>
      <c r="N1188" s="14" t="s">
        <v>12</v>
      </c>
      <c r="O1188" s="11">
        <v>1</v>
      </c>
      <c r="P1188" s="11"/>
      <c r="Q1188" s="11"/>
      <c r="R1188" s="11"/>
      <c r="S1188" s="9"/>
      <c r="T1188" s="9"/>
      <c r="U1188" s="30"/>
      <c r="V1188" s="29" t="s">
        <v>49</v>
      </c>
      <c r="W1188" s="9"/>
      <c r="X1188" s="31" t="s">
        <v>27</v>
      </c>
      <c r="Y1188" s="9"/>
      <c r="Z1188" s="9"/>
      <c r="AA1188" s="9"/>
    </row>
    <row r="1189" spans="1:31" ht="31.5" thickTop="1" thickBot="1" x14ac:dyDescent="0.3">
      <c r="A1189" s="9"/>
      <c r="B1189" s="9"/>
      <c r="C1189" s="9"/>
      <c r="D1189" s="9"/>
      <c r="E1189" s="11"/>
      <c r="F1189" s="11"/>
      <c r="G1189" s="14"/>
      <c r="H1189" s="20">
        <f>H1182</f>
        <v>167.5</v>
      </c>
      <c r="I1189" s="11" t="s">
        <v>31</v>
      </c>
      <c r="J1189" s="11" t="s">
        <v>30</v>
      </c>
      <c r="K1189" s="11" t="s">
        <v>34</v>
      </c>
      <c r="L1189" s="10" t="s">
        <v>32</v>
      </c>
      <c r="M1189" s="10"/>
      <c r="N1189" s="14" t="s">
        <v>33</v>
      </c>
      <c r="O1189" s="20">
        <f>O1168+IF(S1171&lt;3.5,2.5,5)</f>
        <v>195</v>
      </c>
      <c r="P1189" s="11" t="s">
        <v>31</v>
      </c>
      <c r="Q1189" s="11" t="s">
        <v>30</v>
      </c>
      <c r="R1189" s="11" t="s">
        <v>34</v>
      </c>
      <c r="S1189" s="10" t="s">
        <v>32</v>
      </c>
      <c r="T1189" s="10"/>
      <c r="U1189" s="26" t="s">
        <v>34</v>
      </c>
      <c r="V1189" s="26" t="s">
        <v>48</v>
      </c>
      <c r="W1189" s="26" t="s">
        <v>34</v>
      </c>
      <c r="X1189" s="26" t="s">
        <v>48</v>
      </c>
      <c r="Y1189" s="9"/>
      <c r="Z1189" s="9"/>
      <c r="AA1189" s="9"/>
    </row>
    <row r="1190" spans="1:31" ht="16.5" thickTop="1" thickBot="1" x14ac:dyDescent="0.3">
      <c r="A1190" s="9"/>
      <c r="B1190" s="9"/>
      <c r="C1190" s="9"/>
      <c r="D1190" s="9"/>
      <c r="E1190" s="11"/>
      <c r="F1190" s="11"/>
      <c r="G1190" s="14"/>
      <c r="H1190" s="11"/>
      <c r="I1190" s="15">
        <v>5</v>
      </c>
      <c r="J1190" s="11">
        <v>75</v>
      </c>
      <c r="K1190" s="12">
        <f>CEILING(H1189*0.9*J1190/100,2.5)</f>
        <v>115</v>
      </c>
      <c r="M1190" s="9"/>
      <c r="N1190" s="14"/>
      <c r="O1190" s="11"/>
      <c r="P1190" s="15">
        <v>5</v>
      </c>
      <c r="Q1190" s="11">
        <v>65</v>
      </c>
      <c r="R1190" s="12">
        <f>CEILING(O1189*Q1190/100*0.9,5)</f>
        <v>115</v>
      </c>
      <c r="T1190" s="9"/>
      <c r="U1190" s="8">
        <f>IF(V1172&gt;11.5,U1172+2.5,U1172)</f>
        <v>70</v>
      </c>
      <c r="V1190" s="4"/>
      <c r="W1190" s="8">
        <f>IF(X1186&gt;11.5,W1186+2.5,W1186)</f>
        <v>42.5</v>
      </c>
      <c r="X1190" s="24"/>
      <c r="Y1190" s="9"/>
      <c r="Z1190" s="9"/>
      <c r="AA1190" s="9"/>
    </row>
    <row r="1191" spans="1:31" ht="16.5" thickTop="1" thickBot="1" x14ac:dyDescent="0.3">
      <c r="A1191" s="9"/>
      <c r="B1191" s="9"/>
      <c r="C1191" s="9"/>
      <c r="D1191" s="9"/>
      <c r="E1191" s="11"/>
      <c r="F1191" s="11"/>
      <c r="G1191" s="14"/>
      <c r="H1191" s="11"/>
      <c r="I1191" s="15">
        <v>3</v>
      </c>
      <c r="J1191" s="11">
        <v>85</v>
      </c>
      <c r="K1191" s="12">
        <f>CEILING(H1189*0.9*J1191/100,2.5)</f>
        <v>130</v>
      </c>
      <c r="M1191" s="9"/>
      <c r="N1191" s="14"/>
      <c r="O1191" s="11"/>
      <c r="P1191" s="15">
        <v>5</v>
      </c>
      <c r="Q1191" s="11">
        <v>65</v>
      </c>
      <c r="R1191" s="12">
        <f>CEILING(O1189*Q1191/100*0.9,5)</f>
        <v>115</v>
      </c>
      <c r="T1191" s="9"/>
      <c r="U1191" s="8">
        <f>U1190</f>
        <v>70</v>
      </c>
      <c r="V1191" s="4"/>
      <c r="W1191" s="8">
        <f>W1190</f>
        <v>42.5</v>
      </c>
      <c r="X1191" s="24"/>
      <c r="Y1191" s="9"/>
      <c r="Z1191" s="9"/>
      <c r="AA1191" s="9"/>
    </row>
    <row r="1192" spans="1:31" ht="16.5" thickTop="1" thickBot="1" x14ac:dyDescent="0.3">
      <c r="A1192" s="9"/>
      <c r="B1192" s="9"/>
      <c r="C1192" s="9"/>
      <c r="D1192" s="9"/>
      <c r="E1192" s="11"/>
      <c r="F1192" s="11"/>
      <c r="G1192" s="14"/>
      <c r="H1192" s="11" t="s">
        <v>35</v>
      </c>
      <c r="I1192" s="15">
        <v>1</v>
      </c>
      <c r="J1192" s="11">
        <v>95</v>
      </c>
      <c r="K1192" s="12">
        <f>CEILING(H1189*0.9*J1192/100,2.5)</f>
        <v>145</v>
      </c>
      <c r="M1192" s="9"/>
      <c r="N1192" s="14"/>
      <c r="O1192" s="11"/>
      <c r="P1192" s="15">
        <v>5</v>
      </c>
      <c r="Q1192" s="11">
        <v>75</v>
      </c>
      <c r="R1192" s="12">
        <f>CEILING(O1189*Q1192/100*0.9,5)</f>
        <v>135</v>
      </c>
      <c r="T1192" s="9"/>
      <c r="U1192" s="8">
        <f>U1191</f>
        <v>70</v>
      </c>
      <c r="V1192" s="4"/>
      <c r="W1192" s="8">
        <f>W1191</f>
        <v>42.5</v>
      </c>
      <c r="X1192" s="24"/>
      <c r="Y1192" s="9"/>
      <c r="Z1192" s="9"/>
      <c r="AA1192" s="9"/>
    </row>
    <row r="1193" spans="1:31" ht="16.5" thickTop="1" thickBot="1" x14ac:dyDescent="0.3">
      <c r="A1193" s="9"/>
      <c r="B1193" s="9"/>
      <c r="C1193" s="9"/>
      <c r="D1193" s="9"/>
      <c r="E1193" s="11"/>
      <c r="F1193" s="11"/>
      <c r="G1193" s="14"/>
      <c r="H1193" s="11"/>
      <c r="I1193" s="11"/>
      <c r="J1193" s="11"/>
      <c r="K1193" s="11"/>
      <c r="L1193" s="9"/>
      <c r="M1193" s="9"/>
      <c r="N1193" s="14"/>
      <c r="O1193" s="11"/>
      <c r="P1193" s="15">
        <v>5</v>
      </c>
      <c r="Q1193" s="11">
        <v>75</v>
      </c>
      <c r="R1193" s="12">
        <f>CEILING(O1189*Q1193/100*0.9,5)</f>
        <v>135</v>
      </c>
      <c r="T1193" s="9"/>
      <c r="U1193" s="8">
        <f>U1192</f>
        <v>70</v>
      </c>
      <c r="V1193" s="4"/>
      <c r="W1193" s="8">
        <f>W1192</f>
        <v>42.5</v>
      </c>
      <c r="X1193" s="25"/>
      <c r="Y1193" s="9"/>
      <c r="Z1193" s="9"/>
      <c r="AA1193" s="9"/>
    </row>
    <row r="1194" spans="1:31" ht="16.5" thickTop="1" thickBot="1" x14ac:dyDescent="0.3">
      <c r="A1194" s="9"/>
      <c r="B1194" s="9"/>
      <c r="C1194" s="9"/>
      <c r="D1194" s="9"/>
      <c r="E1194" s="11"/>
      <c r="F1194" s="11"/>
      <c r="G1194" s="14"/>
      <c r="H1194" s="11"/>
      <c r="I1194" s="11"/>
      <c r="J1194" s="11"/>
      <c r="K1194" s="11"/>
      <c r="L1194" s="9"/>
      <c r="M1194" s="9"/>
      <c r="N1194" s="14"/>
      <c r="O1194" s="11"/>
      <c r="P1194" s="16">
        <v>5</v>
      </c>
      <c r="Q1194" s="11">
        <v>85</v>
      </c>
      <c r="R1194" s="12">
        <f>CEILING(O1189*Q1194/100*0.9,5)</f>
        <v>150</v>
      </c>
      <c r="T1194" s="9"/>
      <c r="U1194" s="9"/>
      <c r="V1194" s="9"/>
      <c r="W1194" s="9"/>
      <c r="X1194" s="9"/>
      <c r="Y1194" s="9"/>
      <c r="Z1194" s="9"/>
      <c r="AA1194" s="9"/>
      <c r="AC1194">
        <f>K1192*L1192*0.0333+K1192</f>
        <v>145</v>
      </c>
      <c r="AE1194">
        <f>R1194*S1194*0.0333+R1194</f>
        <v>150</v>
      </c>
    </row>
    <row r="1195" spans="1:31" ht="16.5" thickTop="1" thickBot="1" x14ac:dyDescent="0.3">
      <c r="A1195" s="9"/>
      <c r="B1195" s="9"/>
      <c r="C1195">
        <f>IF(H1195&gt;3.4,0,H1195)+IF(O1195&gt;3.4,0,O1195)</f>
        <v>2</v>
      </c>
      <c r="D1195" t="s">
        <v>16</v>
      </c>
      <c r="E1195" t="s">
        <v>3</v>
      </c>
      <c r="F1195" s="9"/>
      <c r="G1195" s="14" t="s">
        <v>4</v>
      </c>
      <c r="H1195" s="11">
        <v>4</v>
      </c>
      <c r="I1195" s="11"/>
      <c r="J1195" s="11"/>
      <c r="K1195" s="11"/>
      <c r="L1195" s="9"/>
      <c r="M1195" s="9"/>
      <c r="N1195" s="14" t="s">
        <v>13</v>
      </c>
      <c r="O1195" s="11">
        <v>2</v>
      </c>
      <c r="P1195" s="11"/>
      <c r="Q1195" s="11"/>
      <c r="R1195" s="11"/>
      <c r="S1195" s="9"/>
      <c r="T1195" s="9"/>
      <c r="U1195" s="9"/>
      <c r="V1195" s="28" t="s">
        <v>28</v>
      </c>
      <c r="W1195" s="9"/>
      <c r="X1195" s="27" t="s">
        <v>25</v>
      </c>
      <c r="Y1195" s="9"/>
      <c r="Z1195" s="27" t="s">
        <v>26</v>
      </c>
      <c r="AA1195" s="9"/>
    </row>
    <row r="1196" spans="1:31" ht="31.5" thickTop="1" thickBot="1" x14ac:dyDescent="0.3">
      <c r="A1196" s="9"/>
      <c r="B1196" s="9"/>
      <c r="C1196" s="9"/>
      <c r="D1196" s="9"/>
      <c r="E1196" s="11"/>
      <c r="F1196" s="11"/>
      <c r="G1196" s="14" t="s">
        <v>33</v>
      </c>
      <c r="H1196" s="20">
        <f>H1175</f>
        <v>97.5</v>
      </c>
      <c r="I1196" s="11" t="s">
        <v>31</v>
      </c>
      <c r="J1196" s="11" t="s">
        <v>30</v>
      </c>
      <c r="K1196" s="11" t="s">
        <v>34</v>
      </c>
      <c r="L1196" s="10" t="s">
        <v>32</v>
      </c>
      <c r="M1196" s="10"/>
      <c r="N1196" s="14" t="s">
        <v>33</v>
      </c>
      <c r="O1196" s="20">
        <f>O1175</f>
        <v>235</v>
      </c>
      <c r="P1196" s="11" t="s">
        <v>31</v>
      </c>
      <c r="Q1196" s="11" t="s">
        <v>30</v>
      </c>
      <c r="R1196" s="11" t="s">
        <v>34</v>
      </c>
      <c r="S1196" s="10" t="s">
        <v>32</v>
      </c>
      <c r="T1196" s="10"/>
      <c r="U1196" s="26" t="s">
        <v>34</v>
      </c>
      <c r="V1196" s="26" t="s">
        <v>48</v>
      </c>
      <c r="W1196" s="26" t="s">
        <v>34</v>
      </c>
      <c r="X1196" s="26" t="s">
        <v>48</v>
      </c>
      <c r="Y1196" s="26" t="s">
        <v>34</v>
      </c>
      <c r="Z1196" s="26" t="s">
        <v>48</v>
      </c>
      <c r="AA1196" s="9"/>
    </row>
    <row r="1197" spans="1:31" ht="16.5" thickTop="1" thickBot="1" x14ac:dyDescent="0.3">
      <c r="A1197" s="9"/>
      <c r="B1197" s="9"/>
      <c r="C1197" s="9"/>
      <c r="D1197" s="9"/>
      <c r="E1197" s="11"/>
      <c r="F1197" s="11"/>
      <c r="G1197" s="14"/>
      <c r="H1197" s="11"/>
      <c r="I1197" s="15">
        <v>5</v>
      </c>
      <c r="J1197" s="11">
        <v>40</v>
      </c>
      <c r="K1197" s="12">
        <f>CEILING(H1196*J1197/100*0.9,2.5)</f>
        <v>37.5</v>
      </c>
      <c r="M1197" s="9"/>
      <c r="N1197" s="14"/>
      <c r="O1197" s="11"/>
      <c r="P1197" s="15">
        <v>3</v>
      </c>
      <c r="Q1197" s="11">
        <v>70</v>
      </c>
      <c r="R1197" s="12">
        <f>CEILING(O1196*Q1197/100*0.9,5)</f>
        <v>150</v>
      </c>
      <c r="T1197" s="9"/>
      <c r="U1197" s="8">
        <f>IF(V1179&gt;11.5,U1179+2.5,U1179)</f>
        <v>17.5</v>
      </c>
      <c r="V1197" s="4"/>
      <c r="W1197" s="8">
        <f>IF(X1179&gt;11.5,W1179+2.5,W1179)</f>
        <v>35</v>
      </c>
      <c r="X1197" s="24"/>
      <c r="Y1197" s="8">
        <f>IF(Z1179&gt;11.5,Y1179+2,Y1179)</f>
        <v>8</v>
      </c>
      <c r="Z1197" s="24"/>
      <c r="AA1197" s="9"/>
    </row>
    <row r="1198" spans="1:31" ht="16.5" thickTop="1" thickBot="1" x14ac:dyDescent="0.3">
      <c r="A1198" s="9"/>
      <c r="B1198" s="9"/>
      <c r="C1198" s="9"/>
      <c r="D1198" s="9"/>
      <c r="E1198" s="11"/>
      <c r="F1198" s="11"/>
      <c r="G1198" s="14"/>
      <c r="H1198" s="11"/>
      <c r="I1198" s="15">
        <v>5</v>
      </c>
      <c r="J1198" s="11">
        <v>40</v>
      </c>
      <c r="K1198" s="12">
        <f>CEILING(H1196*J1198/100*0.9,2.5)</f>
        <v>37.5</v>
      </c>
      <c r="M1198" s="9"/>
      <c r="N1198" s="14"/>
      <c r="O1198" s="11"/>
      <c r="P1198" s="15">
        <v>3</v>
      </c>
      <c r="Q1198" s="11">
        <v>70</v>
      </c>
      <c r="R1198" s="12">
        <f>CEILING(O1196*Q1198/100*0.9,5)</f>
        <v>150</v>
      </c>
      <c r="T1198" s="9"/>
      <c r="U1198" s="8">
        <f>U1197</f>
        <v>17.5</v>
      </c>
      <c r="V1198" s="3"/>
      <c r="W1198" s="8">
        <f>W1197</f>
        <v>35</v>
      </c>
      <c r="X1198" s="24"/>
      <c r="Y1198" s="8">
        <f>Y1197</f>
        <v>8</v>
      </c>
      <c r="Z1198" s="24"/>
      <c r="AA1198" s="9"/>
    </row>
    <row r="1199" spans="1:31" ht="16.5" thickTop="1" thickBot="1" x14ac:dyDescent="0.3">
      <c r="A1199" s="9"/>
      <c r="B1199" s="9"/>
      <c r="C1199" s="9"/>
      <c r="D1199" s="9"/>
      <c r="E1199" s="11"/>
      <c r="F1199" s="11"/>
      <c r="G1199" s="14"/>
      <c r="H1199" s="11"/>
      <c r="I1199" s="15">
        <v>5</v>
      </c>
      <c r="J1199" s="11">
        <v>50</v>
      </c>
      <c r="K1199" s="12">
        <f>CEILING(H1196*J1199/100*0.9,2.5)</f>
        <v>45</v>
      </c>
      <c r="M1199" s="9"/>
      <c r="N1199" s="14"/>
      <c r="O1199" s="11"/>
      <c r="P1199" s="15">
        <v>3</v>
      </c>
      <c r="Q1199" s="11">
        <v>80</v>
      </c>
      <c r="R1199" s="12">
        <f>CEILING(O1196*Q1199/100*0.9,5)</f>
        <v>170</v>
      </c>
      <c r="T1199" s="9"/>
      <c r="U1199" s="8">
        <f>U1198</f>
        <v>17.5</v>
      </c>
      <c r="W1199" s="8">
        <f>W1198</f>
        <v>35</v>
      </c>
      <c r="X1199" s="24"/>
      <c r="Y1199" s="8">
        <f>Y1198</f>
        <v>8</v>
      </c>
      <c r="Z1199" s="24"/>
      <c r="AA1199" s="9"/>
    </row>
    <row r="1200" spans="1:31" ht="16.5" thickTop="1" thickBot="1" x14ac:dyDescent="0.3">
      <c r="A1200" s="9"/>
      <c r="B1200" s="9"/>
      <c r="C1200" s="9"/>
      <c r="D1200" s="9"/>
      <c r="E1200" s="11"/>
      <c r="F1200" s="11"/>
      <c r="G1200" s="14"/>
      <c r="H1200" s="11"/>
      <c r="I1200" s="15">
        <v>5</v>
      </c>
      <c r="J1200" s="11">
        <v>50</v>
      </c>
      <c r="K1200" s="12">
        <f>CEILING(H1196*J1200/100*0.9,2.5)</f>
        <v>45</v>
      </c>
      <c r="M1200" s="9"/>
      <c r="N1200" s="14"/>
      <c r="O1200" s="11"/>
      <c r="P1200" s="15">
        <v>3</v>
      </c>
      <c r="Q1200" s="11">
        <v>80</v>
      </c>
      <c r="R1200" s="12">
        <f>CEILING(O1196*Q1200/100*0.9,5)</f>
        <v>170</v>
      </c>
      <c r="T1200" s="9"/>
      <c r="U1200" s="8">
        <f>U1199</f>
        <v>17.5</v>
      </c>
      <c r="W1200" s="8">
        <f>W1199</f>
        <v>35</v>
      </c>
      <c r="X1200" s="25"/>
      <c r="Y1200" s="8">
        <f>Y1199</f>
        <v>8</v>
      </c>
      <c r="Z1200" s="25"/>
      <c r="AA1200" s="9"/>
    </row>
    <row r="1201" spans="1:32" ht="16.5" thickTop="1" thickBot="1" x14ac:dyDescent="0.3">
      <c r="A1201" s="9"/>
      <c r="B1201" s="9"/>
      <c r="C1201" s="9"/>
      <c r="D1201" s="9"/>
      <c r="E1201" s="11"/>
      <c r="F1201" s="11"/>
      <c r="G1201" s="14"/>
      <c r="H1201" s="11"/>
      <c r="I1201" s="16">
        <v>5</v>
      </c>
      <c r="J1201" s="11">
        <v>60</v>
      </c>
      <c r="K1201" s="12">
        <f>CEILING(H1196*J1201/100*0.9,2.5)</f>
        <v>55</v>
      </c>
      <c r="M1201" s="9"/>
      <c r="N1201" s="14"/>
      <c r="O1201" s="11"/>
      <c r="P1201" s="16">
        <v>3</v>
      </c>
      <c r="Q1201" s="11">
        <v>90</v>
      </c>
      <c r="R1201" s="12">
        <f>CEILING(O1196*Q1201/100*0.9,5)</f>
        <v>195</v>
      </c>
      <c r="T1201" s="9"/>
      <c r="U1201" s="9"/>
      <c r="V1201" s="9"/>
      <c r="W1201" s="9"/>
      <c r="X1201" s="9"/>
      <c r="Y1201" s="9"/>
      <c r="Z1201" s="9"/>
      <c r="AA1201" s="9"/>
      <c r="AD1201">
        <f>K1201*L1201*0.0333+K1201</f>
        <v>55</v>
      </c>
      <c r="AF1201">
        <f>R1201*S1201*0.0333+R1201</f>
        <v>195</v>
      </c>
    </row>
    <row r="1202" spans="1:32" ht="16.5" thickTop="1" thickBot="1" x14ac:dyDescent="0.3">
      <c r="A1202" s="9"/>
      <c r="B1202" s="9"/>
      <c r="C1202">
        <f>IF(H1202&gt;3.4,0,H1202)+IF(O1202&gt;3.4,0,O1202)</f>
        <v>2</v>
      </c>
      <c r="D1202" t="s">
        <v>17</v>
      </c>
      <c r="E1202" t="s">
        <v>2</v>
      </c>
      <c r="F1202" s="9"/>
      <c r="G1202" s="14" t="s">
        <v>14</v>
      </c>
      <c r="H1202" s="11">
        <v>4</v>
      </c>
      <c r="I1202" s="11"/>
      <c r="J1202" s="11"/>
      <c r="K1202" s="11"/>
      <c r="L1202" s="9"/>
      <c r="M1202" s="9"/>
      <c r="N1202" s="14" t="s">
        <v>12</v>
      </c>
      <c r="O1202" s="11">
        <v>2</v>
      </c>
      <c r="P1202" s="11"/>
      <c r="Q1202" s="11"/>
      <c r="R1202" s="11"/>
      <c r="S1202" s="9"/>
      <c r="T1202" s="9"/>
      <c r="U1202" s="9"/>
      <c r="V1202" s="27" t="s">
        <v>47</v>
      </c>
      <c r="W1202" s="9"/>
      <c r="X1202" s="17" t="s">
        <v>27</v>
      </c>
      <c r="Y1202" s="9"/>
      <c r="Z1202" s="9"/>
      <c r="AA1202" s="9"/>
    </row>
    <row r="1203" spans="1:32" ht="31.5" thickTop="1" thickBot="1" x14ac:dyDescent="0.3">
      <c r="A1203" s="9"/>
      <c r="B1203" s="9"/>
      <c r="C1203" s="9"/>
      <c r="D1203" s="9"/>
      <c r="E1203" s="11"/>
      <c r="F1203" s="11"/>
      <c r="G1203" s="14" t="s">
        <v>33</v>
      </c>
      <c r="H1203" s="20">
        <f>H1189</f>
        <v>167.5</v>
      </c>
      <c r="I1203" s="11" t="s">
        <v>31</v>
      </c>
      <c r="J1203" s="11" t="s">
        <v>30</v>
      </c>
      <c r="K1203" s="11" t="s">
        <v>34</v>
      </c>
      <c r="L1203" s="10" t="s">
        <v>32</v>
      </c>
      <c r="M1203" s="10"/>
      <c r="N1203" s="14" t="s">
        <v>33</v>
      </c>
      <c r="O1203" s="20">
        <f>O1189</f>
        <v>195</v>
      </c>
      <c r="P1203" s="11" t="s">
        <v>31</v>
      </c>
      <c r="Q1203" s="11" t="s">
        <v>30</v>
      </c>
      <c r="R1203" s="11" t="s">
        <v>34</v>
      </c>
      <c r="S1203" s="10" t="s">
        <v>32</v>
      </c>
      <c r="T1203" s="10"/>
      <c r="U1203" s="26" t="s">
        <v>34</v>
      </c>
      <c r="V1203" s="26" t="s">
        <v>48</v>
      </c>
      <c r="W1203" s="26" t="s">
        <v>34</v>
      </c>
      <c r="X1203" s="26" t="s">
        <v>48</v>
      </c>
      <c r="Y1203" s="9"/>
      <c r="Z1203" s="9"/>
      <c r="AA1203" s="9"/>
    </row>
    <row r="1204" spans="1:32" ht="16.5" thickTop="1" thickBot="1" x14ac:dyDescent="0.3">
      <c r="A1204" s="9"/>
      <c r="B1204" s="9"/>
      <c r="C1204" s="9"/>
      <c r="D1204" s="9"/>
      <c r="E1204" s="11"/>
      <c r="F1204" s="11"/>
      <c r="G1204" s="14"/>
      <c r="H1204" s="11"/>
      <c r="I1204" s="15">
        <v>5</v>
      </c>
      <c r="J1204" s="11">
        <v>40</v>
      </c>
      <c r="K1204" s="12">
        <f>CEILING(H1203*J1204/100*0.9,2.5)</f>
        <v>62.5</v>
      </c>
      <c r="M1204" s="9"/>
      <c r="N1204" s="14"/>
      <c r="O1204" s="11"/>
      <c r="P1204" s="15">
        <v>3</v>
      </c>
      <c r="Q1204" s="11">
        <v>70</v>
      </c>
      <c r="R1204" s="12">
        <f>CEILING(O1203*Q1204/100*0.9,5)</f>
        <v>125</v>
      </c>
      <c r="T1204" s="9"/>
      <c r="U1204" s="8">
        <f>IF(V1186&gt;11.5,U1186+2.5,U1186)</f>
        <v>60</v>
      </c>
      <c r="W1204" s="8">
        <f>IF(X1186&gt;11.5,W1186+2.5,W1186)</f>
        <v>42.5</v>
      </c>
      <c r="X1204" s="24"/>
      <c r="Y1204" s="9"/>
      <c r="Z1204" s="9"/>
      <c r="AA1204" s="9"/>
    </row>
    <row r="1205" spans="1:32" ht="16.5" thickTop="1" thickBot="1" x14ac:dyDescent="0.3">
      <c r="A1205" s="9"/>
      <c r="B1205" s="9"/>
      <c r="C1205" s="9"/>
      <c r="D1205" s="9"/>
      <c r="E1205" s="11"/>
      <c r="F1205" s="11"/>
      <c r="G1205" s="14"/>
      <c r="H1205" s="11"/>
      <c r="I1205" s="15">
        <v>5</v>
      </c>
      <c r="J1205" s="11">
        <v>40</v>
      </c>
      <c r="K1205" s="12">
        <f>CEILING(H1203*J1205/100*0.9,2.5)</f>
        <v>62.5</v>
      </c>
      <c r="M1205" s="9"/>
      <c r="N1205" s="14"/>
      <c r="O1205" s="11"/>
      <c r="P1205" s="15">
        <v>3</v>
      </c>
      <c r="Q1205" s="11">
        <v>70</v>
      </c>
      <c r="R1205" s="12">
        <f>CEILING(O1203*Q1205/100*0.9,5)</f>
        <v>125</v>
      </c>
      <c r="T1205" s="9"/>
      <c r="U1205" s="8">
        <f>U1204</f>
        <v>60</v>
      </c>
      <c r="W1205" s="8">
        <f>W1204</f>
        <v>42.5</v>
      </c>
      <c r="X1205" s="24"/>
      <c r="Y1205" s="9"/>
      <c r="Z1205" s="9"/>
      <c r="AA1205" s="9"/>
    </row>
    <row r="1206" spans="1:32" ht="16.5" thickTop="1" thickBot="1" x14ac:dyDescent="0.3">
      <c r="A1206" s="9"/>
      <c r="B1206" s="9"/>
      <c r="C1206" s="9"/>
      <c r="D1206" s="9"/>
      <c r="E1206" s="11"/>
      <c r="F1206" s="11"/>
      <c r="G1206" s="14"/>
      <c r="H1206" s="11"/>
      <c r="I1206" s="15">
        <v>5</v>
      </c>
      <c r="J1206" s="11">
        <v>50</v>
      </c>
      <c r="K1206" s="12">
        <f>CEILING(H1203*J1206/100*0.9,2.5)</f>
        <v>77.5</v>
      </c>
      <c r="M1206" s="9"/>
      <c r="N1206" s="14"/>
      <c r="O1206" s="11"/>
      <c r="P1206" s="15">
        <v>3</v>
      </c>
      <c r="Q1206" s="11">
        <v>80</v>
      </c>
      <c r="R1206" s="12">
        <f>CEILING(O1203*Q1206/100*0.9,5)</f>
        <v>145</v>
      </c>
      <c r="T1206" s="9"/>
      <c r="U1206" s="8">
        <f>U1205</f>
        <v>60</v>
      </c>
      <c r="W1206" s="8">
        <f>W1205</f>
        <v>42.5</v>
      </c>
      <c r="X1206" s="24"/>
      <c r="Y1206" s="9"/>
      <c r="Z1206" s="9"/>
      <c r="AA1206" s="9"/>
    </row>
    <row r="1207" spans="1:32" ht="16.5" thickTop="1" thickBot="1" x14ac:dyDescent="0.3">
      <c r="A1207" s="9"/>
      <c r="B1207" s="9"/>
      <c r="C1207" s="9"/>
      <c r="D1207" s="9"/>
      <c r="E1207" s="11"/>
      <c r="F1207" s="11"/>
      <c r="G1207" s="14"/>
      <c r="H1207" s="11"/>
      <c r="I1207" s="15">
        <v>5</v>
      </c>
      <c r="J1207" s="11">
        <v>50</v>
      </c>
      <c r="K1207" s="12">
        <f>CEILING(H1203*J1207/100*0.9,2.5)</f>
        <v>77.5</v>
      </c>
      <c r="M1207" s="9"/>
      <c r="N1207" s="14"/>
      <c r="O1207" s="11"/>
      <c r="P1207" s="15">
        <v>3</v>
      </c>
      <c r="Q1207" s="11">
        <v>80</v>
      </c>
      <c r="R1207" s="12">
        <f>CEILING(O1203*Q1207/100*0.9,5)</f>
        <v>145</v>
      </c>
      <c r="T1207" s="9"/>
      <c r="U1207" s="8">
        <f>U1206</f>
        <v>60</v>
      </c>
      <c r="W1207" s="8">
        <f>W1206</f>
        <v>42.5</v>
      </c>
      <c r="X1207" s="25"/>
      <c r="Y1207" s="9"/>
      <c r="Z1207" s="9"/>
      <c r="AA1207" s="9"/>
    </row>
    <row r="1208" spans="1:32" ht="16.5" thickTop="1" thickBot="1" x14ac:dyDescent="0.3">
      <c r="A1208" s="9"/>
      <c r="B1208" s="9"/>
      <c r="C1208" s="9"/>
      <c r="D1208" s="9"/>
      <c r="E1208" s="11"/>
      <c r="F1208" s="11"/>
      <c r="G1208" s="14"/>
      <c r="H1208" s="11"/>
      <c r="I1208" s="16">
        <v>5</v>
      </c>
      <c r="J1208" s="11">
        <v>60</v>
      </c>
      <c r="K1208" s="12">
        <f>CEILING(H1203*J1208/100*0.9,2.5)</f>
        <v>92.5</v>
      </c>
      <c r="M1208" s="9"/>
      <c r="N1208" s="14"/>
      <c r="O1208" s="11"/>
      <c r="P1208" s="16">
        <v>3</v>
      </c>
      <c r="Q1208" s="11">
        <v>90</v>
      </c>
      <c r="R1208" s="12">
        <f>CEILING(O1203*Q1208/100*0.9,5)</f>
        <v>160</v>
      </c>
      <c r="T1208" s="9"/>
      <c r="U1208" s="9"/>
      <c r="V1208" s="9"/>
      <c r="W1208" s="9"/>
      <c r="X1208" s="9"/>
      <c r="Y1208" s="9"/>
      <c r="Z1208" s="9"/>
      <c r="AA1208" s="9"/>
      <c r="AC1208">
        <f>K1208*L1208*0.0333+K1208</f>
        <v>92.5</v>
      </c>
      <c r="AE1208">
        <f>R1208*S1208*0.0333+R1208</f>
        <v>160</v>
      </c>
    </row>
    <row r="1209" spans="1:32" ht="16.5" thickTop="1" thickBot="1" x14ac:dyDescent="0.3">
      <c r="A1209" s="9"/>
      <c r="B1209" s="1" t="s">
        <v>88</v>
      </c>
      <c r="C1209">
        <f>IF(H1209&gt;3.4,0,H1209)+IF(O1209&gt;3.4,0,O1209)</f>
        <v>4</v>
      </c>
      <c r="D1209" t="s">
        <v>15</v>
      </c>
      <c r="E1209" t="s">
        <v>2</v>
      </c>
      <c r="F1209" s="9"/>
      <c r="G1209" s="14" t="s">
        <v>14</v>
      </c>
      <c r="H1209" s="11">
        <v>1</v>
      </c>
      <c r="I1209" s="11"/>
      <c r="J1209" s="11"/>
      <c r="K1209" s="11"/>
      <c r="L1209" s="9"/>
      <c r="M1209" s="9"/>
      <c r="N1209" s="14" t="s">
        <v>12</v>
      </c>
      <c r="O1209" s="11">
        <v>3</v>
      </c>
      <c r="P1209" s="11"/>
      <c r="Q1209" s="11"/>
      <c r="R1209" s="11"/>
      <c r="S1209" s="9"/>
      <c r="T1209" s="9"/>
      <c r="U1209" s="30"/>
      <c r="V1209" s="29" t="s">
        <v>49</v>
      </c>
      <c r="W1209" s="9"/>
      <c r="X1209" s="31" t="s">
        <v>27</v>
      </c>
      <c r="Y1209" s="9"/>
      <c r="Z1209" s="9"/>
      <c r="AA1209" s="9"/>
    </row>
    <row r="1210" spans="1:32" ht="31.5" thickTop="1" thickBot="1" x14ac:dyDescent="0.3">
      <c r="A1210" s="9"/>
      <c r="B1210" s="9"/>
      <c r="C1210" s="9"/>
      <c r="D1210" s="9"/>
      <c r="E1210" s="11"/>
      <c r="F1210" s="11"/>
      <c r="G1210" s="14" t="s">
        <v>33</v>
      </c>
      <c r="H1210" s="20">
        <f>H1203+IF(L1192&lt;3.5,2.5,5)</f>
        <v>170</v>
      </c>
      <c r="I1210" s="11" t="s">
        <v>31</v>
      </c>
      <c r="J1210" s="11" t="s">
        <v>30</v>
      </c>
      <c r="K1210" s="11" t="s">
        <v>34</v>
      </c>
      <c r="L1210" s="10" t="s">
        <v>32</v>
      </c>
      <c r="M1210" s="10"/>
      <c r="N1210" s="14"/>
      <c r="O1210" s="20">
        <f>O1203</f>
        <v>195</v>
      </c>
      <c r="P1210" s="11" t="s">
        <v>31</v>
      </c>
      <c r="Q1210" s="11" t="s">
        <v>30</v>
      </c>
      <c r="R1210" s="11" t="s">
        <v>34</v>
      </c>
      <c r="S1210" s="10" t="s">
        <v>32</v>
      </c>
      <c r="T1210" s="10"/>
      <c r="U1210" s="26" t="s">
        <v>34</v>
      </c>
      <c r="V1210" s="26" t="s">
        <v>48</v>
      </c>
      <c r="W1210" s="26" t="s">
        <v>34</v>
      </c>
      <c r="X1210" s="26" t="s">
        <v>48</v>
      </c>
      <c r="Y1210" s="9"/>
      <c r="Z1210" s="9"/>
      <c r="AA1210" s="9"/>
    </row>
    <row r="1211" spans="1:32" ht="16.5" thickTop="1" thickBot="1" x14ac:dyDescent="0.3">
      <c r="A1211" s="9"/>
      <c r="B1211" s="9"/>
      <c r="C1211" s="9"/>
      <c r="D1211" s="9"/>
      <c r="E1211" s="11"/>
      <c r="F1211" s="11"/>
      <c r="G1211" s="14"/>
      <c r="H1211" s="11"/>
      <c r="I1211" s="15">
        <v>5</v>
      </c>
      <c r="J1211" s="11">
        <v>65</v>
      </c>
      <c r="K1211" s="12">
        <f>CEILING(H1210*J1211/100*0.9,2.5)</f>
        <v>100</v>
      </c>
      <c r="M1211" s="9"/>
      <c r="N1211" s="14"/>
      <c r="O1211" s="11"/>
      <c r="P1211" s="15">
        <v>5</v>
      </c>
      <c r="Q1211" s="11">
        <v>75</v>
      </c>
      <c r="R1211" s="12">
        <f>CEILING(O1210*0.9*Q1211/100,5)</f>
        <v>135</v>
      </c>
      <c r="T1211" s="9"/>
      <c r="U1211" s="8">
        <f>IF(V1193&gt;11.5,U1193+2.5,U1193)</f>
        <v>70</v>
      </c>
      <c r="V1211" s="4"/>
      <c r="W1211" s="8">
        <f>IF(X1207&gt;11.5,W1207+2.5,W1207)</f>
        <v>42.5</v>
      </c>
      <c r="X1211" s="24"/>
      <c r="Y1211" s="9"/>
      <c r="Z1211" s="9"/>
      <c r="AA1211" s="9"/>
    </row>
    <row r="1212" spans="1:32" ht="16.5" thickTop="1" thickBot="1" x14ac:dyDescent="0.3">
      <c r="A1212" s="9"/>
      <c r="B1212" s="9"/>
      <c r="C1212" s="9"/>
      <c r="D1212" s="9"/>
      <c r="E1212" s="11"/>
      <c r="F1212" s="11"/>
      <c r="G1212" s="14"/>
      <c r="H1212" s="11"/>
      <c r="I1212" s="15">
        <v>5</v>
      </c>
      <c r="J1212" s="11">
        <v>65</v>
      </c>
      <c r="K1212" s="12">
        <f>CEILING(H1210*J1212/100*0.9,2.5)</f>
        <v>100</v>
      </c>
      <c r="M1212" s="9"/>
      <c r="N1212" s="14"/>
      <c r="O1212" s="11"/>
      <c r="P1212" s="15">
        <v>3</v>
      </c>
      <c r="Q1212" s="11">
        <v>85</v>
      </c>
      <c r="R1212" s="12">
        <f>CEILING(O1210*0.9*Q1212/100,5)</f>
        <v>150</v>
      </c>
      <c r="T1212" s="9"/>
      <c r="U1212" s="8">
        <f>U1211</f>
        <v>70</v>
      </c>
      <c r="V1212" s="4"/>
      <c r="W1212" s="8">
        <f>W1211</f>
        <v>42.5</v>
      </c>
      <c r="X1212" s="24"/>
      <c r="Y1212" s="9"/>
      <c r="Z1212" s="9"/>
      <c r="AA1212" s="9"/>
    </row>
    <row r="1213" spans="1:32" ht="16.5" thickTop="1" thickBot="1" x14ac:dyDescent="0.3">
      <c r="A1213" s="9"/>
      <c r="B1213" s="9"/>
      <c r="C1213" s="9"/>
      <c r="D1213" s="9"/>
      <c r="E1213" s="11"/>
      <c r="F1213" s="11"/>
      <c r="G1213" s="14"/>
      <c r="H1213" s="11"/>
      <c r="I1213" s="15">
        <v>5</v>
      </c>
      <c r="J1213" s="11">
        <v>75</v>
      </c>
      <c r="K1213" s="12">
        <f>CEILING(H1210*J1213/100*0.9,2.5)</f>
        <v>115</v>
      </c>
      <c r="M1213" s="9"/>
      <c r="N1213" s="14"/>
      <c r="O1213" s="11" t="s">
        <v>35</v>
      </c>
      <c r="P1213" s="15">
        <v>1</v>
      </c>
      <c r="Q1213" s="11">
        <v>95</v>
      </c>
      <c r="R1213" s="12">
        <f>CEILING(O1210*0.9*Q1213/100,5)</f>
        <v>170</v>
      </c>
      <c r="T1213" s="9"/>
      <c r="U1213" s="8">
        <f>U1212</f>
        <v>70</v>
      </c>
      <c r="V1213" s="4"/>
      <c r="W1213" s="8">
        <f>W1212</f>
        <v>42.5</v>
      </c>
      <c r="X1213" s="24"/>
      <c r="Y1213" s="9"/>
      <c r="Z1213" s="9"/>
      <c r="AA1213" s="9"/>
    </row>
    <row r="1214" spans="1:32" ht="16.5" thickTop="1" thickBot="1" x14ac:dyDescent="0.3">
      <c r="A1214" s="9"/>
      <c r="B1214" s="9"/>
      <c r="C1214" s="9"/>
      <c r="D1214" s="9"/>
      <c r="E1214" s="11"/>
      <c r="F1214" s="11"/>
      <c r="G1214" s="14"/>
      <c r="H1214" s="11"/>
      <c r="I1214" s="15">
        <v>5</v>
      </c>
      <c r="J1214" s="11">
        <v>75</v>
      </c>
      <c r="K1214" s="12">
        <f>CEILING(H1210*J1214/100*0.9,2.5)</f>
        <v>115</v>
      </c>
      <c r="M1214" s="9"/>
      <c r="N1214" s="14"/>
      <c r="O1214" s="11"/>
      <c r="P1214" s="11"/>
      <c r="Q1214" s="11"/>
      <c r="R1214" s="11"/>
      <c r="S1214" s="9"/>
      <c r="T1214" s="9"/>
      <c r="U1214" s="8">
        <f>U1213</f>
        <v>70</v>
      </c>
      <c r="V1214" s="4"/>
      <c r="W1214" s="8">
        <f>W1213</f>
        <v>42.5</v>
      </c>
      <c r="X1214" s="25"/>
      <c r="Y1214" s="9"/>
      <c r="Z1214" s="9"/>
      <c r="AA1214" s="9"/>
    </row>
    <row r="1215" spans="1:32" ht="16.5" thickTop="1" thickBot="1" x14ac:dyDescent="0.3">
      <c r="A1215" s="9"/>
      <c r="B1215" s="9"/>
      <c r="C1215" s="9"/>
      <c r="D1215" s="9"/>
      <c r="E1215" s="11"/>
      <c r="F1215" s="11"/>
      <c r="G1215" s="14"/>
      <c r="H1215" s="11"/>
      <c r="I1215" s="15">
        <v>5</v>
      </c>
      <c r="J1215" s="11">
        <v>85</v>
      </c>
      <c r="K1215" s="12">
        <f>CEILING(H1210*J1215/100*0.9,2.5)</f>
        <v>132.5</v>
      </c>
      <c r="M1215" s="9"/>
      <c r="N1215" s="14"/>
      <c r="O1215" s="11"/>
      <c r="P1215" s="11"/>
      <c r="Q1215" s="11"/>
      <c r="R1215" s="11"/>
      <c r="S1215" s="9"/>
      <c r="T1215" s="9"/>
      <c r="U1215" s="9"/>
      <c r="V1215" s="9"/>
      <c r="W1215" s="9"/>
      <c r="X1215" s="9"/>
      <c r="Y1215" s="9"/>
      <c r="Z1215" s="9"/>
      <c r="AA1215" s="9"/>
      <c r="AC1215">
        <f>K1215*L1215*0.0333+K1215</f>
        <v>132.5</v>
      </c>
      <c r="AE1215">
        <f>R1213*S1213*0.0333+R1213</f>
        <v>170</v>
      </c>
    </row>
    <row r="1216" spans="1:32" ht="16.5" thickTop="1" thickBot="1" x14ac:dyDescent="0.3">
      <c r="A1216" s="9"/>
      <c r="B1216" s="9"/>
      <c r="C1216">
        <f>IF(H1216&gt;3.4,0,H1216)+IF(O1216&gt;3.4,0,O1216)</f>
        <v>4</v>
      </c>
      <c r="D1216" t="s">
        <v>16</v>
      </c>
      <c r="E1216" t="s">
        <v>3</v>
      </c>
      <c r="F1216" s="9"/>
      <c r="G1216" s="14" t="s">
        <v>4</v>
      </c>
      <c r="H1216" s="11">
        <v>1</v>
      </c>
      <c r="I1216" s="11"/>
      <c r="J1216" s="11"/>
      <c r="K1216" s="11"/>
      <c r="L1216" s="9"/>
      <c r="M1216" s="9"/>
      <c r="N1216" s="14" t="s">
        <v>13</v>
      </c>
      <c r="O1216" s="11">
        <v>3</v>
      </c>
      <c r="P1216" s="11"/>
      <c r="Q1216" s="11"/>
      <c r="R1216" s="11"/>
      <c r="S1216" s="9"/>
      <c r="T1216" s="9"/>
      <c r="U1216" s="9"/>
      <c r="V1216" s="28" t="s">
        <v>28</v>
      </c>
      <c r="W1216" s="9"/>
      <c r="X1216" s="27" t="s">
        <v>25</v>
      </c>
      <c r="Y1216" s="9"/>
      <c r="Z1216" s="27" t="s">
        <v>26</v>
      </c>
      <c r="AA1216" s="9"/>
    </row>
    <row r="1217" spans="1:32" ht="31.5" thickTop="1" thickBot="1" x14ac:dyDescent="0.3">
      <c r="A1217" s="9"/>
      <c r="B1217" s="9"/>
      <c r="C1217" s="9"/>
      <c r="D1217" s="9"/>
      <c r="E1217" s="11"/>
      <c r="F1217" s="11"/>
      <c r="G1217" s="14" t="s">
        <v>33</v>
      </c>
      <c r="H1217" s="20">
        <f>H1175+IF(L1178&lt;3.5,2.5,5)</f>
        <v>100</v>
      </c>
      <c r="I1217" s="11" t="s">
        <v>31</v>
      </c>
      <c r="J1217" s="11" t="s">
        <v>30</v>
      </c>
      <c r="K1217" s="11" t="s">
        <v>34</v>
      </c>
      <c r="L1217" s="10" t="s">
        <v>32</v>
      </c>
      <c r="M1217" s="10"/>
      <c r="N1217" s="14"/>
      <c r="O1217" s="20">
        <f>O1196</f>
        <v>235</v>
      </c>
      <c r="P1217" s="11" t="s">
        <v>31</v>
      </c>
      <c r="Q1217" s="11" t="s">
        <v>30</v>
      </c>
      <c r="R1217" s="11" t="s">
        <v>34</v>
      </c>
      <c r="S1217" s="10" t="s">
        <v>32</v>
      </c>
      <c r="T1217" s="10"/>
      <c r="U1217" s="26" t="s">
        <v>34</v>
      </c>
      <c r="V1217" s="26" t="s">
        <v>48</v>
      </c>
      <c r="W1217" s="26" t="s">
        <v>34</v>
      </c>
      <c r="X1217" s="26" t="s">
        <v>48</v>
      </c>
      <c r="Y1217" s="26" t="s">
        <v>34</v>
      </c>
      <c r="Z1217" s="26" t="s">
        <v>48</v>
      </c>
      <c r="AA1217" s="9"/>
    </row>
    <row r="1218" spans="1:32" ht="16.5" thickTop="1" thickBot="1" x14ac:dyDescent="0.3">
      <c r="A1218" s="9"/>
      <c r="B1218" s="9"/>
      <c r="C1218" s="9"/>
      <c r="D1218" s="9"/>
      <c r="E1218" s="11"/>
      <c r="F1218" s="11"/>
      <c r="G1218" s="14"/>
      <c r="H1218" s="11"/>
      <c r="I1218" s="15">
        <v>5</v>
      </c>
      <c r="J1218" s="11">
        <v>65</v>
      </c>
      <c r="K1218" s="12">
        <f>CEILING(H1217*J1218/100*0.9,2.5)</f>
        <v>60</v>
      </c>
      <c r="M1218" s="9"/>
      <c r="N1218" s="14"/>
      <c r="O1218" s="11"/>
      <c r="P1218" s="15">
        <v>5</v>
      </c>
      <c r="Q1218" s="11">
        <v>75</v>
      </c>
      <c r="R1218" s="12">
        <f>CEILING(O1217*0.9*Q1218/100,5)</f>
        <v>160</v>
      </c>
      <c r="T1218" s="9"/>
      <c r="U1218" s="8">
        <f>IF(V1200&gt;11.5,U1200+2.5,U1200)</f>
        <v>17.5</v>
      </c>
      <c r="V1218" s="4"/>
      <c r="W1218" s="8">
        <f>IF(X1200&gt;11.5,W1200+2.5,W1200)</f>
        <v>35</v>
      </c>
      <c r="X1218" s="24"/>
      <c r="Y1218" s="8">
        <f>IF(Z1200&gt;11.5,Y1200+2,Y1200)</f>
        <v>8</v>
      </c>
      <c r="Z1218" s="24"/>
      <c r="AA1218" s="9"/>
    </row>
    <row r="1219" spans="1:32" ht="16.5" thickTop="1" thickBot="1" x14ac:dyDescent="0.3">
      <c r="A1219" s="9"/>
      <c r="B1219" s="9"/>
      <c r="C1219" s="9"/>
      <c r="D1219" s="9"/>
      <c r="E1219" s="11"/>
      <c r="F1219" s="11"/>
      <c r="G1219" s="14"/>
      <c r="H1219" s="11"/>
      <c r="I1219" s="15">
        <v>5</v>
      </c>
      <c r="J1219" s="11">
        <v>65</v>
      </c>
      <c r="K1219" s="12">
        <f>CEILING(H1217*J1219/100*0.9,2.5)</f>
        <v>60</v>
      </c>
      <c r="M1219" s="9"/>
      <c r="N1219" s="14"/>
      <c r="O1219" s="11"/>
      <c r="P1219" s="15">
        <v>3</v>
      </c>
      <c r="Q1219" s="11">
        <v>85</v>
      </c>
      <c r="R1219" s="12">
        <f>CEILING(O1217*0.9*Q1219/100,5)</f>
        <v>180</v>
      </c>
      <c r="T1219" s="9"/>
      <c r="U1219" s="8">
        <f>U1218</f>
        <v>17.5</v>
      </c>
      <c r="V1219" s="3"/>
      <c r="W1219" s="8">
        <f>W1218</f>
        <v>35</v>
      </c>
      <c r="X1219" s="24"/>
      <c r="Y1219" s="8">
        <f>Y1218</f>
        <v>8</v>
      </c>
      <c r="Z1219" s="24"/>
      <c r="AA1219" s="9"/>
    </row>
    <row r="1220" spans="1:32" ht="16.5" thickTop="1" thickBot="1" x14ac:dyDescent="0.3">
      <c r="A1220" s="9"/>
      <c r="B1220" s="9"/>
      <c r="C1220" s="9"/>
      <c r="D1220" s="9"/>
      <c r="E1220" s="11"/>
      <c r="F1220" s="11"/>
      <c r="G1220" s="14"/>
      <c r="H1220" s="11"/>
      <c r="I1220" s="15">
        <v>5</v>
      </c>
      <c r="J1220" s="11">
        <v>75</v>
      </c>
      <c r="K1220" s="12">
        <f>CEILING(H1217*J1220/100*0.9,2.5)</f>
        <v>67.5</v>
      </c>
      <c r="M1220" s="9"/>
      <c r="N1220" s="14"/>
      <c r="O1220" s="11" t="s">
        <v>35</v>
      </c>
      <c r="P1220" s="15">
        <v>1</v>
      </c>
      <c r="Q1220" s="11">
        <v>95</v>
      </c>
      <c r="R1220" s="12">
        <f>CEILING(O1217*0.9*Q1220/100,5)</f>
        <v>205</v>
      </c>
      <c r="T1220" s="9"/>
      <c r="U1220" s="8">
        <f>U1219</f>
        <v>17.5</v>
      </c>
      <c r="W1220" s="8">
        <f>W1219</f>
        <v>35</v>
      </c>
      <c r="X1220" s="24"/>
      <c r="Y1220" s="8">
        <f>Y1219</f>
        <v>8</v>
      </c>
      <c r="Z1220" s="24"/>
      <c r="AA1220" s="9"/>
    </row>
    <row r="1221" spans="1:32" ht="16.5" thickTop="1" thickBot="1" x14ac:dyDescent="0.3">
      <c r="A1221" s="9"/>
      <c r="B1221" s="9"/>
      <c r="C1221" s="9"/>
      <c r="D1221" s="9"/>
      <c r="E1221" s="11"/>
      <c r="F1221" s="11"/>
      <c r="G1221" s="14"/>
      <c r="H1221" s="11"/>
      <c r="I1221" s="15">
        <v>5</v>
      </c>
      <c r="J1221" s="11">
        <v>75</v>
      </c>
      <c r="K1221" s="12">
        <f>CEILING(H1217*J1221/100*0.9,2.5)</f>
        <v>67.5</v>
      </c>
      <c r="M1221" s="9"/>
      <c r="N1221" s="14"/>
      <c r="O1221" s="11"/>
      <c r="P1221" s="11"/>
      <c r="Q1221" s="11"/>
      <c r="R1221" s="11"/>
      <c r="S1221" s="9"/>
      <c r="T1221" s="9"/>
      <c r="U1221" s="8">
        <f>U1220</f>
        <v>17.5</v>
      </c>
      <c r="W1221" s="8">
        <f>W1220</f>
        <v>35</v>
      </c>
      <c r="X1221" s="25"/>
      <c r="Y1221" s="8">
        <f>Y1220</f>
        <v>8</v>
      </c>
      <c r="Z1221" s="25"/>
      <c r="AA1221" s="9"/>
    </row>
    <row r="1222" spans="1:32" ht="16.5" thickTop="1" thickBot="1" x14ac:dyDescent="0.3">
      <c r="A1222" s="9"/>
      <c r="B1222" s="9"/>
      <c r="C1222" s="9"/>
      <c r="D1222" s="9"/>
      <c r="E1222" s="11"/>
      <c r="F1222" s="11"/>
      <c r="G1222" s="14"/>
      <c r="H1222" s="11"/>
      <c r="I1222" s="15">
        <v>5</v>
      </c>
      <c r="J1222" s="11">
        <v>85</v>
      </c>
      <c r="K1222" s="12">
        <f>CEILING(H1217*J1222/100*0.9,2.5)</f>
        <v>77.5</v>
      </c>
      <c r="M1222" s="9"/>
      <c r="N1222" s="14"/>
      <c r="O1222" s="11"/>
      <c r="P1222" s="11"/>
      <c r="Q1222" s="11"/>
      <c r="R1222" s="11"/>
      <c r="S1222" s="9"/>
      <c r="T1222" s="9"/>
      <c r="U1222" s="9"/>
      <c r="V1222" s="9"/>
      <c r="W1222" s="9"/>
      <c r="X1222" s="9"/>
      <c r="Y1222" s="9"/>
      <c r="Z1222" s="9"/>
      <c r="AA1222" s="9"/>
      <c r="AD1222">
        <f>K1222*L1222*0.0333+K1222</f>
        <v>77.5</v>
      </c>
      <c r="AF1222">
        <f>R1220*S1220*0.0333+R1220</f>
        <v>205</v>
      </c>
    </row>
    <row r="1223" spans="1:32" ht="16.5" thickTop="1" thickBot="1" x14ac:dyDescent="0.3">
      <c r="A1223" s="9"/>
      <c r="B1223" s="9"/>
      <c r="C1223">
        <f>IF(H1223&gt;3.4,0,H1223)+IF(O1223&gt;3.4,0,O1223)</f>
        <v>2</v>
      </c>
      <c r="D1223" t="s">
        <v>17</v>
      </c>
      <c r="E1223" t="s">
        <v>2</v>
      </c>
      <c r="F1223" s="9"/>
      <c r="G1223" s="14" t="s">
        <v>14</v>
      </c>
      <c r="H1223" s="11">
        <v>2</v>
      </c>
      <c r="I1223" s="11"/>
      <c r="J1223" s="11"/>
      <c r="K1223" s="11"/>
      <c r="L1223" s="9"/>
      <c r="M1223" s="9"/>
      <c r="N1223" s="14" t="s">
        <v>12</v>
      </c>
      <c r="O1223" s="11">
        <v>4</v>
      </c>
      <c r="P1223" s="11"/>
      <c r="Q1223" s="11"/>
      <c r="R1223" s="11"/>
      <c r="S1223" s="9"/>
      <c r="T1223" s="9"/>
      <c r="U1223" s="9"/>
      <c r="V1223" s="27" t="s">
        <v>47</v>
      </c>
      <c r="W1223" s="9"/>
      <c r="X1223" s="17" t="s">
        <v>27</v>
      </c>
      <c r="Y1223" s="9"/>
      <c r="Z1223" s="9"/>
      <c r="AA1223" s="9"/>
    </row>
    <row r="1224" spans="1:32" ht="31.5" thickTop="1" thickBot="1" x14ac:dyDescent="0.3">
      <c r="A1224" s="9"/>
      <c r="B1224" s="9"/>
      <c r="C1224" s="9"/>
      <c r="D1224" s="9"/>
      <c r="E1224" s="11"/>
      <c r="F1224" s="11"/>
      <c r="G1224" s="14" t="s">
        <v>33</v>
      </c>
      <c r="H1224" s="19">
        <f>H1210</f>
        <v>170</v>
      </c>
      <c r="I1224" s="11" t="s">
        <v>31</v>
      </c>
      <c r="J1224" s="11" t="s">
        <v>30</v>
      </c>
      <c r="K1224" s="11" t="s">
        <v>34</v>
      </c>
      <c r="L1224" s="10" t="s">
        <v>32</v>
      </c>
      <c r="M1224" s="10"/>
      <c r="N1224" s="14" t="s">
        <v>33</v>
      </c>
      <c r="O1224" s="20">
        <f>O1210</f>
        <v>195</v>
      </c>
      <c r="P1224" s="11" t="s">
        <v>31</v>
      </c>
      <c r="Q1224" s="11" t="s">
        <v>30</v>
      </c>
      <c r="R1224" s="11" t="s">
        <v>34</v>
      </c>
      <c r="S1224" s="10" t="s">
        <v>32</v>
      </c>
      <c r="T1224" s="10"/>
      <c r="U1224" s="26" t="s">
        <v>34</v>
      </c>
      <c r="V1224" s="26" t="s">
        <v>48</v>
      </c>
      <c r="W1224" s="26" t="s">
        <v>34</v>
      </c>
      <c r="X1224" s="26" t="s">
        <v>48</v>
      </c>
      <c r="Y1224" s="9"/>
      <c r="Z1224" s="9"/>
      <c r="AA1224" s="9"/>
    </row>
    <row r="1225" spans="1:32" ht="16.5" thickTop="1" thickBot="1" x14ac:dyDescent="0.3">
      <c r="A1225" s="9"/>
      <c r="B1225" s="9"/>
      <c r="C1225" s="9"/>
      <c r="D1225" s="9"/>
      <c r="E1225" s="11"/>
      <c r="F1225" s="11"/>
      <c r="G1225" s="14"/>
      <c r="H1225" s="11"/>
      <c r="I1225" s="15">
        <v>3</v>
      </c>
      <c r="J1225" s="11">
        <v>70</v>
      </c>
      <c r="K1225" s="12">
        <f>CEILING(H1224*J1225/100*0.9,2.5)</f>
        <v>107.5</v>
      </c>
      <c r="M1225" s="9"/>
      <c r="N1225" s="14"/>
      <c r="O1225" s="11"/>
      <c r="P1225" s="15">
        <v>5</v>
      </c>
      <c r="Q1225" s="11">
        <v>40</v>
      </c>
      <c r="R1225" s="12">
        <f>CEILING(O1224*Q1225/100*0.9,5)</f>
        <v>75</v>
      </c>
      <c r="T1225" s="9"/>
      <c r="U1225" s="8">
        <f>IF(V1207&gt;11.5,U1207+2.5,U1207)</f>
        <v>60</v>
      </c>
      <c r="W1225" s="8">
        <f>IF(X1207&gt;11.5,W1207+2.5,W1207)</f>
        <v>42.5</v>
      </c>
      <c r="X1225" s="24"/>
      <c r="Y1225" s="9"/>
      <c r="Z1225" s="9"/>
      <c r="AA1225" s="9"/>
    </row>
    <row r="1226" spans="1:32" ht="16.5" thickTop="1" thickBot="1" x14ac:dyDescent="0.3">
      <c r="A1226" s="9"/>
      <c r="B1226" s="9"/>
      <c r="C1226" s="9"/>
      <c r="D1226" s="9"/>
      <c r="E1226" s="11"/>
      <c r="F1226" s="11"/>
      <c r="G1226" s="14"/>
      <c r="H1226" s="11"/>
      <c r="I1226" s="15">
        <v>3</v>
      </c>
      <c r="J1226" s="11">
        <v>70</v>
      </c>
      <c r="K1226" s="12">
        <f>CEILING(H1224*J1226/100*0.9,2.5)</f>
        <v>107.5</v>
      </c>
      <c r="M1226" s="9"/>
      <c r="N1226" s="14"/>
      <c r="O1226" s="11"/>
      <c r="P1226" s="15">
        <v>5</v>
      </c>
      <c r="Q1226" s="11">
        <v>40</v>
      </c>
      <c r="R1226" s="12">
        <f>CEILING(O1224*Q1226/100*0.9,5)</f>
        <v>75</v>
      </c>
      <c r="T1226" s="9"/>
      <c r="U1226" s="8">
        <f>U1225</f>
        <v>60</v>
      </c>
      <c r="W1226" s="8">
        <f>W1225</f>
        <v>42.5</v>
      </c>
      <c r="X1226" s="24"/>
      <c r="Y1226" s="9"/>
      <c r="Z1226" s="9"/>
      <c r="AA1226" s="9"/>
    </row>
    <row r="1227" spans="1:32" ht="16.5" thickTop="1" thickBot="1" x14ac:dyDescent="0.3">
      <c r="A1227" s="9"/>
      <c r="B1227" s="9"/>
      <c r="C1227" s="9"/>
      <c r="D1227" s="9"/>
      <c r="E1227" s="11"/>
      <c r="F1227" s="11"/>
      <c r="G1227" s="14"/>
      <c r="H1227" s="11"/>
      <c r="I1227" s="15">
        <v>3</v>
      </c>
      <c r="J1227" s="11">
        <v>80</v>
      </c>
      <c r="K1227" s="12">
        <f>CEILING(H1224*J1227/100*0.9,2.5)</f>
        <v>122.5</v>
      </c>
      <c r="M1227" s="9"/>
      <c r="N1227" s="14"/>
      <c r="O1227" s="11"/>
      <c r="P1227" s="15">
        <v>5</v>
      </c>
      <c r="Q1227" s="11">
        <v>50</v>
      </c>
      <c r="R1227" s="12">
        <f>CEILING(O1224*Q1227/100*0.9,5)</f>
        <v>90</v>
      </c>
      <c r="T1227" s="9"/>
      <c r="U1227" s="8">
        <f>U1226</f>
        <v>60</v>
      </c>
      <c r="W1227" s="8">
        <f>W1226</f>
        <v>42.5</v>
      </c>
      <c r="X1227" s="24"/>
      <c r="Y1227" s="9"/>
      <c r="Z1227" s="9"/>
      <c r="AA1227" s="9"/>
    </row>
    <row r="1228" spans="1:32" ht="16.5" thickTop="1" thickBot="1" x14ac:dyDescent="0.3">
      <c r="A1228" s="9"/>
      <c r="B1228" s="9"/>
      <c r="C1228" s="9"/>
      <c r="D1228" s="9"/>
      <c r="E1228" s="11"/>
      <c r="F1228" s="11"/>
      <c r="G1228" s="14"/>
      <c r="H1228" s="11"/>
      <c r="I1228" s="15">
        <v>3</v>
      </c>
      <c r="J1228" s="11">
        <v>80</v>
      </c>
      <c r="K1228" s="12">
        <f>CEILING(H1224*J1228/100*0.9,2.5)</f>
        <v>122.5</v>
      </c>
      <c r="M1228" s="9"/>
      <c r="N1228" s="14"/>
      <c r="O1228" s="11"/>
      <c r="P1228" s="15">
        <v>5</v>
      </c>
      <c r="Q1228" s="11">
        <v>50</v>
      </c>
      <c r="R1228" s="12">
        <f>CEILING(O1224*Q1228/100*0.9,5)</f>
        <v>90</v>
      </c>
      <c r="T1228" s="9"/>
      <c r="U1228" s="8">
        <f>U1227</f>
        <v>60</v>
      </c>
      <c r="W1228" s="8">
        <f>W1227</f>
        <v>42.5</v>
      </c>
      <c r="X1228" s="25"/>
      <c r="Y1228" s="9"/>
      <c r="Z1228" s="9"/>
      <c r="AA1228" s="9"/>
    </row>
    <row r="1229" spans="1:32" ht="16.5" thickTop="1" thickBot="1" x14ac:dyDescent="0.3">
      <c r="A1229" s="9"/>
      <c r="B1229" s="9"/>
      <c r="C1229" s="9"/>
      <c r="D1229" s="9"/>
      <c r="E1229" s="11"/>
      <c r="F1229" s="11"/>
      <c r="G1229" s="14"/>
      <c r="H1229" s="11"/>
      <c r="I1229" s="15">
        <v>3</v>
      </c>
      <c r="J1229" s="11">
        <v>90</v>
      </c>
      <c r="K1229" s="12">
        <f>CEILING(H1224*J1229/100*0.9,2.5)</f>
        <v>140</v>
      </c>
      <c r="M1229" s="9"/>
      <c r="N1229" s="14"/>
      <c r="O1229" s="11"/>
      <c r="P1229" s="15">
        <v>5</v>
      </c>
      <c r="Q1229" s="11">
        <v>60</v>
      </c>
      <c r="R1229" s="12">
        <f>CEILING(O1224*Q1229/100*0.9,5)</f>
        <v>110</v>
      </c>
      <c r="T1229" s="9"/>
      <c r="U1229" s="9"/>
      <c r="V1229" s="9"/>
      <c r="W1229" s="9"/>
      <c r="X1229" s="9"/>
      <c r="Y1229" s="9"/>
      <c r="Z1229" s="9"/>
      <c r="AA1229" s="9"/>
      <c r="AC1229">
        <f>K1229*L1229*0.0333+K1229</f>
        <v>140</v>
      </c>
      <c r="AE1229">
        <f>R1229*S1229*0.0333+R1229</f>
        <v>110</v>
      </c>
    </row>
    <row r="1230" spans="1:32" ht="16.5" thickTop="1" thickBot="1" x14ac:dyDescent="0.3">
      <c r="A1230" s="9"/>
      <c r="B1230" s="1" t="s">
        <v>89</v>
      </c>
      <c r="C1230">
        <f>IF(H1230&gt;3.4,0,H1230)+IF(O1230&gt;3.4,0,O1230)</f>
        <v>4</v>
      </c>
      <c r="D1230" t="s">
        <v>15</v>
      </c>
      <c r="E1230" t="s">
        <v>2</v>
      </c>
      <c r="F1230" s="9"/>
      <c r="G1230" s="14" t="s">
        <v>14</v>
      </c>
      <c r="H1230" s="11">
        <v>3</v>
      </c>
      <c r="I1230" s="11"/>
      <c r="J1230" s="11"/>
      <c r="K1230" s="11"/>
      <c r="L1230" s="9"/>
      <c r="M1230" s="9"/>
      <c r="N1230" s="14" t="s">
        <v>12</v>
      </c>
      <c r="O1230" s="11">
        <v>1</v>
      </c>
      <c r="P1230" s="11"/>
      <c r="Q1230" s="11"/>
      <c r="R1230" s="11"/>
      <c r="S1230" s="9"/>
      <c r="T1230" s="9"/>
      <c r="U1230" s="30"/>
      <c r="V1230" s="29" t="s">
        <v>49</v>
      </c>
      <c r="W1230" s="9"/>
      <c r="X1230" s="31" t="s">
        <v>27</v>
      </c>
      <c r="Y1230" s="9"/>
      <c r="Z1230" s="9"/>
      <c r="AA1230" s="9"/>
    </row>
    <row r="1231" spans="1:32" ht="31.5" thickTop="1" thickBot="1" x14ac:dyDescent="0.3">
      <c r="A1231" s="9"/>
      <c r="B1231" s="9"/>
      <c r="C1231" s="9"/>
      <c r="D1231" s="9"/>
      <c r="E1231" s="11"/>
      <c r="F1231" s="11"/>
      <c r="G1231" s="14"/>
      <c r="H1231" s="20">
        <f>H1224</f>
        <v>170</v>
      </c>
      <c r="I1231" s="11" t="s">
        <v>31</v>
      </c>
      <c r="J1231" s="11" t="s">
        <v>30</v>
      </c>
      <c r="K1231" s="11" t="s">
        <v>34</v>
      </c>
      <c r="L1231" s="10" t="s">
        <v>32</v>
      </c>
      <c r="M1231" s="10"/>
      <c r="N1231" s="14" t="s">
        <v>33</v>
      </c>
      <c r="O1231" s="20">
        <f>O1210+IF(S1213&lt;3.5,2.5,5)</f>
        <v>197.5</v>
      </c>
      <c r="P1231" s="11" t="s">
        <v>31</v>
      </c>
      <c r="Q1231" s="11" t="s">
        <v>30</v>
      </c>
      <c r="R1231" s="11" t="s">
        <v>34</v>
      </c>
      <c r="S1231" s="10" t="s">
        <v>32</v>
      </c>
      <c r="T1231" s="10"/>
      <c r="U1231" s="26" t="s">
        <v>34</v>
      </c>
      <c r="V1231" s="26" t="s">
        <v>48</v>
      </c>
      <c r="W1231" s="26" t="s">
        <v>34</v>
      </c>
      <c r="X1231" s="26" t="s">
        <v>48</v>
      </c>
      <c r="Y1231" s="9"/>
      <c r="Z1231" s="9"/>
      <c r="AA1231" s="9"/>
    </row>
    <row r="1232" spans="1:32" ht="16.5" thickTop="1" thickBot="1" x14ac:dyDescent="0.3">
      <c r="A1232" s="9"/>
      <c r="B1232" s="9"/>
      <c r="C1232" s="9"/>
      <c r="D1232" s="9"/>
      <c r="E1232" s="11"/>
      <c r="F1232" s="11"/>
      <c r="G1232" s="14"/>
      <c r="H1232" s="11"/>
      <c r="I1232" s="15">
        <v>5</v>
      </c>
      <c r="J1232" s="11">
        <v>75</v>
      </c>
      <c r="K1232" s="12">
        <f>CEILING(H1231*0.9*J1232/100,2.5)</f>
        <v>115</v>
      </c>
      <c r="M1232" s="9"/>
      <c r="N1232" s="14"/>
      <c r="O1232" s="11"/>
      <c r="P1232" s="15">
        <v>5</v>
      </c>
      <c r="Q1232" s="11">
        <v>65</v>
      </c>
      <c r="R1232" s="12">
        <f>CEILING(O1231*Q1232/100*0.9,5)</f>
        <v>120</v>
      </c>
      <c r="T1232" s="9"/>
      <c r="U1232" s="8">
        <f>IF(V1214&gt;11.5,U1214+2.5,U1214)</f>
        <v>70</v>
      </c>
      <c r="V1232" s="4"/>
      <c r="W1232" s="8">
        <f>IF(X1228&gt;11.5,W1228+2.5,W1228)</f>
        <v>42.5</v>
      </c>
      <c r="X1232" s="24"/>
      <c r="Y1232" s="9"/>
      <c r="Z1232" s="9"/>
      <c r="AA1232" s="9"/>
    </row>
    <row r="1233" spans="1:32" ht="16.5" thickTop="1" thickBot="1" x14ac:dyDescent="0.3">
      <c r="A1233" s="9"/>
      <c r="B1233" s="9"/>
      <c r="C1233" s="9"/>
      <c r="D1233" s="9"/>
      <c r="E1233" s="11"/>
      <c r="F1233" s="11"/>
      <c r="G1233" s="14"/>
      <c r="H1233" s="11"/>
      <c r="I1233" s="15">
        <v>3</v>
      </c>
      <c r="J1233" s="11">
        <v>85</v>
      </c>
      <c r="K1233" s="12">
        <f>CEILING(H1231*0.9*J1233/100,2.5)</f>
        <v>132.5</v>
      </c>
      <c r="M1233" s="9"/>
      <c r="N1233" s="14"/>
      <c r="O1233" s="11"/>
      <c r="P1233" s="15">
        <v>5</v>
      </c>
      <c r="Q1233" s="11">
        <v>65</v>
      </c>
      <c r="R1233" s="12">
        <f>CEILING(O1231*Q1233/100*0.9,5)</f>
        <v>120</v>
      </c>
      <c r="T1233" s="9"/>
      <c r="U1233" s="8">
        <f>U1232</f>
        <v>70</v>
      </c>
      <c r="V1233" s="4"/>
      <c r="W1233" s="8">
        <f>W1232</f>
        <v>42.5</v>
      </c>
      <c r="X1233" s="24"/>
      <c r="Y1233" s="9"/>
      <c r="Z1233" s="9"/>
      <c r="AA1233" s="9"/>
    </row>
    <row r="1234" spans="1:32" ht="16.5" thickTop="1" thickBot="1" x14ac:dyDescent="0.3">
      <c r="A1234" s="9"/>
      <c r="B1234" s="9"/>
      <c r="C1234" s="9"/>
      <c r="D1234" s="9"/>
      <c r="E1234" s="11"/>
      <c r="F1234" s="11"/>
      <c r="G1234" s="14"/>
      <c r="H1234" s="11" t="s">
        <v>35</v>
      </c>
      <c r="I1234" s="15">
        <v>1</v>
      </c>
      <c r="J1234" s="11">
        <v>95</v>
      </c>
      <c r="K1234" s="12">
        <f>CEILING(H1231*0.9*J1234/100,2.5)</f>
        <v>147.5</v>
      </c>
      <c r="M1234" s="9"/>
      <c r="N1234" s="14"/>
      <c r="O1234" s="11"/>
      <c r="P1234" s="15">
        <v>5</v>
      </c>
      <c r="Q1234" s="11">
        <v>75</v>
      </c>
      <c r="R1234" s="12">
        <f>CEILING(O1231*Q1234/100*0.9,5)</f>
        <v>135</v>
      </c>
      <c r="T1234" s="9"/>
      <c r="U1234" s="8">
        <f>U1233</f>
        <v>70</v>
      </c>
      <c r="V1234" s="4"/>
      <c r="W1234" s="8">
        <f>W1233</f>
        <v>42.5</v>
      </c>
      <c r="X1234" s="24"/>
      <c r="Y1234" s="9"/>
      <c r="Z1234" s="9"/>
      <c r="AA1234" s="9"/>
      <c r="AC1234">
        <f>K1232*L1232*0.0333+K1232</f>
        <v>115</v>
      </c>
      <c r="AE1234">
        <f>R1234*S1234*0.0333+R1234</f>
        <v>135</v>
      </c>
    </row>
    <row r="1235" spans="1:32" ht="16.5" thickTop="1" thickBot="1" x14ac:dyDescent="0.3">
      <c r="A1235" s="9"/>
      <c r="B1235" s="9"/>
      <c r="C1235" s="9"/>
      <c r="D1235" s="9"/>
      <c r="E1235" s="11"/>
      <c r="F1235" s="11"/>
      <c r="G1235" s="14"/>
      <c r="H1235" s="11"/>
      <c r="I1235" s="11"/>
      <c r="J1235" s="11"/>
      <c r="K1235" s="11"/>
      <c r="L1235" s="9"/>
      <c r="M1235" s="9"/>
      <c r="N1235" s="14"/>
      <c r="O1235" s="11"/>
      <c r="P1235" s="15">
        <v>5</v>
      </c>
      <c r="Q1235" s="11">
        <v>75</v>
      </c>
      <c r="R1235" s="12">
        <f>CEILING(O1231*Q1235/100*0.9,5)</f>
        <v>135</v>
      </c>
      <c r="T1235" s="9"/>
      <c r="U1235" s="8">
        <f>U1234</f>
        <v>70</v>
      </c>
      <c r="V1235" s="4"/>
      <c r="W1235" s="8">
        <f>W1234</f>
        <v>42.5</v>
      </c>
      <c r="X1235" s="25"/>
      <c r="Y1235" s="9"/>
      <c r="Z1235" s="9"/>
      <c r="AA1235" s="9"/>
    </row>
    <row r="1236" spans="1:32" ht="16.5" thickTop="1" thickBot="1" x14ac:dyDescent="0.3">
      <c r="A1236" s="9"/>
      <c r="B1236" s="9"/>
      <c r="C1236" s="9"/>
      <c r="D1236" s="9"/>
      <c r="E1236" s="11"/>
      <c r="F1236" s="11"/>
      <c r="G1236" s="14"/>
      <c r="H1236" s="11"/>
      <c r="I1236" s="11"/>
      <c r="J1236" s="11"/>
      <c r="K1236" s="11"/>
      <c r="L1236" s="9"/>
      <c r="M1236" s="9"/>
      <c r="N1236" s="14"/>
      <c r="O1236" s="11"/>
      <c r="P1236" s="16">
        <v>5</v>
      </c>
      <c r="Q1236" s="11">
        <v>85</v>
      </c>
      <c r="R1236" s="12">
        <f>CEILING(O1231*Q1236/100*0.9,5)</f>
        <v>155</v>
      </c>
      <c r="T1236" s="9"/>
      <c r="U1236" s="9"/>
      <c r="V1236" s="9"/>
      <c r="W1236" s="9"/>
      <c r="X1236" s="9"/>
      <c r="Y1236" s="9"/>
      <c r="Z1236" s="9"/>
      <c r="AA1236" s="9"/>
    </row>
    <row r="1237" spans="1:32" ht="16.5" thickTop="1" thickBot="1" x14ac:dyDescent="0.3">
      <c r="A1237" s="9"/>
      <c r="B1237" s="9"/>
      <c r="C1237">
        <f>IF(H1237&gt;3.4,0,H1237)+IF(O1237&gt;3.4,0,O1237)</f>
        <v>2</v>
      </c>
      <c r="D1237" t="s">
        <v>16</v>
      </c>
      <c r="E1237" t="s">
        <v>3</v>
      </c>
      <c r="F1237" s="9"/>
      <c r="G1237" s="14" t="s">
        <v>4</v>
      </c>
      <c r="H1237" s="11">
        <v>2</v>
      </c>
      <c r="I1237" s="11"/>
      <c r="J1237" s="11"/>
      <c r="K1237" s="11"/>
      <c r="L1237" s="9"/>
      <c r="M1237" s="9"/>
      <c r="N1237" s="14" t="s">
        <v>13</v>
      </c>
      <c r="O1237" s="11">
        <v>4</v>
      </c>
      <c r="P1237" s="11"/>
      <c r="Q1237" s="11"/>
      <c r="R1237" s="11"/>
      <c r="S1237" s="9"/>
      <c r="T1237" s="9"/>
      <c r="U1237" s="9"/>
      <c r="V1237" s="28" t="s">
        <v>28</v>
      </c>
      <c r="W1237" s="9"/>
      <c r="X1237" s="27" t="s">
        <v>25</v>
      </c>
      <c r="Y1237" s="9"/>
      <c r="Z1237" s="27" t="s">
        <v>26</v>
      </c>
      <c r="AA1237" s="9"/>
    </row>
    <row r="1238" spans="1:32" ht="31.5" thickTop="1" thickBot="1" x14ac:dyDescent="0.3">
      <c r="A1238" s="9"/>
      <c r="B1238" s="9"/>
      <c r="C1238" s="9"/>
      <c r="D1238" s="9"/>
      <c r="E1238" s="11"/>
      <c r="F1238" s="11"/>
      <c r="G1238" s="14" t="s">
        <v>33</v>
      </c>
      <c r="H1238" s="20">
        <f>H1217</f>
        <v>100</v>
      </c>
      <c r="I1238" s="11" t="s">
        <v>31</v>
      </c>
      <c r="J1238" s="11" t="s">
        <v>30</v>
      </c>
      <c r="K1238" s="11" t="s">
        <v>34</v>
      </c>
      <c r="L1238" s="10" t="s">
        <v>32</v>
      </c>
      <c r="M1238" s="10"/>
      <c r="N1238" s="14" t="s">
        <v>33</v>
      </c>
      <c r="O1238" s="20">
        <f>O1217</f>
        <v>235</v>
      </c>
      <c r="P1238" s="11" t="s">
        <v>31</v>
      </c>
      <c r="Q1238" s="11" t="s">
        <v>30</v>
      </c>
      <c r="R1238" s="11" t="s">
        <v>34</v>
      </c>
      <c r="S1238" s="10" t="s">
        <v>32</v>
      </c>
      <c r="T1238" s="10"/>
      <c r="U1238" s="26" t="s">
        <v>34</v>
      </c>
      <c r="V1238" s="26" t="s">
        <v>48</v>
      </c>
      <c r="W1238" s="26" t="s">
        <v>34</v>
      </c>
      <c r="X1238" s="26" t="s">
        <v>48</v>
      </c>
      <c r="Y1238" s="26" t="s">
        <v>34</v>
      </c>
      <c r="Z1238" s="26" t="s">
        <v>48</v>
      </c>
      <c r="AA1238" s="9"/>
    </row>
    <row r="1239" spans="1:32" ht="16.5" thickTop="1" thickBot="1" x14ac:dyDescent="0.3">
      <c r="A1239" s="9"/>
      <c r="B1239" s="9"/>
      <c r="C1239" s="9"/>
      <c r="D1239" s="9"/>
      <c r="E1239" s="11"/>
      <c r="F1239" s="11"/>
      <c r="G1239" s="14"/>
      <c r="H1239" s="11"/>
      <c r="I1239" s="15">
        <v>3</v>
      </c>
      <c r="J1239" s="11">
        <v>70</v>
      </c>
      <c r="K1239" s="12">
        <f>CEILING(H1238*J1239/100*0.9,2.5)</f>
        <v>65</v>
      </c>
      <c r="M1239" s="9"/>
      <c r="N1239" s="14"/>
      <c r="O1239" s="11"/>
      <c r="P1239" s="15">
        <v>5</v>
      </c>
      <c r="Q1239" s="11">
        <v>40</v>
      </c>
      <c r="R1239" s="12">
        <f>CEILING(O1238*Q1239/100*0.9,5)</f>
        <v>85</v>
      </c>
      <c r="T1239" s="9"/>
      <c r="U1239" s="8">
        <f>IF(V1221&gt;11.5,U1221+2.5,U1221)</f>
        <v>17.5</v>
      </c>
      <c r="V1239" s="4"/>
      <c r="W1239" s="8">
        <f>IF(X1221&gt;11.5,W1221+2.5,W1221)</f>
        <v>35</v>
      </c>
      <c r="X1239" s="24"/>
      <c r="Y1239" s="8">
        <f>IF(Z1221&gt;11.5,Y1221+2,Y1221)</f>
        <v>8</v>
      </c>
      <c r="Z1239" s="24"/>
      <c r="AA1239" s="9"/>
    </row>
    <row r="1240" spans="1:32" ht="16.5" thickTop="1" thickBot="1" x14ac:dyDescent="0.3">
      <c r="A1240" s="9"/>
      <c r="B1240" s="9"/>
      <c r="C1240" s="9"/>
      <c r="D1240" s="9"/>
      <c r="E1240" s="11"/>
      <c r="F1240" s="11"/>
      <c r="G1240" s="14"/>
      <c r="H1240" s="11"/>
      <c r="I1240" s="15">
        <v>3</v>
      </c>
      <c r="J1240" s="11">
        <v>70</v>
      </c>
      <c r="K1240" s="12">
        <f>CEILING(H1238*J1240/100*0.9,2.5)</f>
        <v>65</v>
      </c>
      <c r="M1240" s="9"/>
      <c r="N1240" s="14"/>
      <c r="O1240" s="11"/>
      <c r="P1240" s="15">
        <v>5</v>
      </c>
      <c r="Q1240" s="11">
        <v>40</v>
      </c>
      <c r="R1240" s="12">
        <f>CEILING(O1238*Q1240/100*0.9,5)</f>
        <v>85</v>
      </c>
      <c r="T1240" s="9"/>
      <c r="U1240" s="8">
        <f>U1239</f>
        <v>17.5</v>
      </c>
      <c r="V1240" s="3"/>
      <c r="W1240" s="8">
        <f>W1239</f>
        <v>35</v>
      </c>
      <c r="X1240" s="24"/>
      <c r="Y1240" s="8">
        <f>Y1239</f>
        <v>8</v>
      </c>
      <c r="Z1240" s="24"/>
      <c r="AA1240" s="9"/>
    </row>
    <row r="1241" spans="1:32" ht="16.5" thickTop="1" thickBot="1" x14ac:dyDescent="0.3">
      <c r="A1241" s="9"/>
      <c r="B1241" s="9"/>
      <c r="C1241" s="9"/>
      <c r="D1241" s="9"/>
      <c r="E1241" s="11"/>
      <c r="F1241" s="11"/>
      <c r="G1241" s="14"/>
      <c r="H1241" s="11"/>
      <c r="I1241" s="15">
        <v>3</v>
      </c>
      <c r="J1241" s="11">
        <v>80</v>
      </c>
      <c r="K1241" s="12">
        <f>CEILING(H1238*J1241/100*0.9,2.5)</f>
        <v>72.5</v>
      </c>
      <c r="M1241" s="9"/>
      <c r="N1241" s="14"/>
      <c r="O1241" s="11"/>
      <c r="P1241" s="15">
        <v>5</v>
      </c>
      <c r="Q1241" s="11">
        <v>50</v>
      </c>
      <c r="R1241" s="12">
        <f>CEILING(O1238*Q1241/100*0.9,5)</f>
        <v>110</v>
      </c>
      <c r="T1241" s="9"/>
      <c r="U1241" s="8">
        <f>U1240</f>
        <v>17.5</v>
      </c>
      <c r="W1241" s="8">
        <f>W1240</f>
        <v>35</v>
      </c>
      <c r="X1241" s="24"/>
      <c r="Y1241" s="8">
        <f>Y1240</f>
        <v>8</v>
      </c>
      <c r="Z1241" s="24"/>
      <c r="AA1241" s="9"/>
    </row>
    <row r="1242" spans="1:32" ht="16.5" thickTop="1" thickBot="1" x14ac:dyDescent="0.3">
      <c r="A1242" s="9"/>
      <c r="B1242" s="9"/>
      <c r="C1242" s="9"/>
      <c r="D1242" s="9"/>
      <c r="E1242" s="11"/>
      <c r="F1242" s="11"/>
      <c r="G1242" s="14"/>
      <c r="H1242" s="11"/>
      <c r="I1242" s="15">
        <v>3</v>
      </c>
      <c r="J1242" s="11">
        <v>80</v>
      </c>
      <c r="K1242" s="12">
        <f>CEILING(H1238*J1242/100*0.9,2.5)</f>
        <v>72.5</v>
      </c>
      <c r="M1242" s="9"/>
      <c r="N1242" s="14"/>
      <c r="O1242" s="11"/>
      <c r="P1242" s="15">
        <v>5</v>
      </c>
      <c r="Q1242" s="11">
        <v>50</v>
      </c>
      <c r="R1242" s="12">
        <f>CEILING(O1238*Q1242/100*0.9,5)</f>
        <v>110</v>
      </c>
      <c r="T1242" s="9"/>
      <c r="U1242" s="8">
        <f>U1241</f>
        <v>17.5</v>
      </c>
      <c r="W1242" s="8">
        <f>W1241</f>
        <v>35</v>
      </c>
      <c r="X1242" s="25"/>
      <c r="Y1242" s="8">
        <f>Y1241</f>
        <v>8</v>
      </c>
      <c r="Z1242" s="25"/>
      <c r="AA1242" s="9"/>
    </row>
    <row r="1243" spans="1:32" ht="16.5" thickTop="1" thickBot="1" x14ac:dyDescent="0.3">
      <c r="A1243" s="9"/>
      <c r="B1243" s="9"/>
      <c r="C1243" s="9"/>
      <c r="D1243" s="9"/>
      <c r="E1243" s="11"/>
      <c r="F1243" s="11"/>
      <c r="G1243" s="14"/>
      <c r="H1243" s="11"/>
      <c r="I1243" s="15">
        <v>3</v>
      </c>
      <c r="J1243" s="11">
        <v>90</v>
      </c>
      <c r="K1243" s="12">
        <f>CEILING(H1238*J1243/100*0.9,2.5)</f>
        <v>82.5</v>
      </c>
      <c r="M1243" s="9"/>
      <c r="N1243" s="14"/>
      <c r="O1243" s="11"/>
      <c r="P1243" s="15">
        <v>5</v>
      </c>
      <c r="Q1243" s="11">
        <v>60</v>
      </c>
      <c r="R1243" s="12">
        <f>CEILING(O1238*Q1243/100*0.9,5)</f>
        <v>130</v>
      </c>
      <c r="T1243" s="9"/>
      <c r="U1243" s="9"/>
      <c r="V1243" s="9"/>
      <c r="W1243" s="9"/>
      <c r="X1243" s="9"/>
      <c r="Y1243" s="9"/>
      <c r="Z1243" s="9"/>
      <c r="AA1243" s="9"/>
      <c r="AD1243">
        <f>K1243*L1243*0.0333+K1243</f>
        <v>82.5</v>
      </c>
      <c r="AF1243">
        <f>R1243*S1243*0.0333+R1243</f>
        <v>130</v>
      </c>
    </row>
    <row r="1244" spans="1:32" ht="16.5" thickTop="1" thickBot="1" x14ac:dyDescent="0.3">
      <c r="A1244" s="9"/>
      <c r="B1244" s="9"/>
      <c r="C1244">
        <f>IF(H1244&gt;3.4,0,H1244)+IF(O1244&gt;3.4,0,O1244)</f>
        <v>2</v>
      </c>
      <c r="D1244" t="s">
        <v>17</v>
      </c>
      <c r="E1244" t="s">
        <v>2</v>
      </c>
      <c r="F1244" s="9"/>
      <c r="G1244" s="14" t="s">
        <v>14</v>
      </c>
      <c r="H1244" s="11">
        <v>4</v>
      </c>
      <c r="I1244" s="11"/>
      <c r="J1244" s="11"/>
      <c r="K1244" s="11"/>
      <c r="L1244" s="9"/>
      <c r="M1244" s="9"/>
      <c r="N1244" s="14" t="s">
        <v>12</v>
      </c>
      <c r="O1244" s="11">
        <v>2</v>
      </c>
      <c r="P1244" s="11"/>
      <c r="Q1244" s="11"/>
      <c r="R1244" s="11"/>
      <c r="S1244" s="9"/>
      <c r="T1244" s="9"/>
      <c r="U1244" s="9"/>
      <c r="V1244" s="27" t="s">
        <v>47</v>
      </c>
      <c r="W1244" s="9"/>
      <c r="X1244" s="17" t="s">
        <v>27</v>
      </c>
      <c r="Y1244" s="9"/>
      <c r="Z1244" s="9"/>
      <c r="AA1244" s="9"/>
    </row>
    <row r="1245" spans="1:32" ht="31.5" thickTop="1" thickBot="1" x14ac:dyDescent="0.3">
      <c r="A1245" s="9"/>
      <c r="B1245" s="9"/>
      <c r="C1245" s="9"/>
      <c r="D1245" s="9"/>
      <c r="E1245" s="11"/>
      <c r="F1245" s="11"/>
      <c r="G1245" s="14" t="s">
        <v>33</v>
      </c>
      <c r="H1245" s="20">
        <f>H1231</f>
        <v>170</v>
      </c>
      <c r="I1245" s="11" t="s">
        <v>31</v>
      </c>
      <c r="J1245" s="11" t="s">
        <v>30</v>
      </c>
      <c r="K1245" s="11" t="s">
        <v>34</v>
      </c>
      <c r="L1245" s="10" t="s">
        <v>32</v>
      </c>
      <c r="M1245" s="10"/>
      <c r="N1245" s="14" t="s">
        <v>33</v>
      </c>
      <c r="O1245" s="20">
        <f>O1231</f>
        <v>197.5</v>
      </c>
      <c r="P1245" s="11" t="s">
        <v>31</v>
      </c>
      <c r="Q1245" s="11" t="s">
        <v>30</v>
      </c>
      <c r="R1245" s="11" t="s">
        <v>34</v>
      </c>
      <c r="S1245" s="10" t="s">
        <v>32</v>
      </c>
      <c r="T1245" s="10"/>
      <c r="U1245" s="26" t="s">
        <v>34</v>
      </c>
      <c r="V1245" s="26" t="s">
        <v>48</v>
      </c>
      <c r="W1245" s="26" t="s">
        <v>34</v>
      </c>
      <c r="X1245" s="26" t="s">
        <v>48</v>
      </c>
      <c r="Y1245" s="9"/>
      <c r="Z1245" s="9"/>
      <c r="AA1245" s="9"/>
    </row>
    <row r="1246" spans="1:32" ht="16.5" thickTop="1" thickBot="1" x14ac:dyDescent="0.3">
      <c r="A1246" s="9"/>
      <c r="B1246" s="9"/>
      <c r="C1246" s="9"/>
      <c r="D1246" s="9"/>
      <c r="E1246" s="11"/>
      <c r="F1246" s="11"/>
      <c r="G1246" s="14"/>
      <c r="H1246" s="11"/>
      <c r="I1246" s="15">
        <v>5</v>
      </c>
      <c r="J1246" s="11">
        <v>40</v>
      </c>
      <c r="K1246" s="12">
        <f>CEILING(H1245*J1246/100*0.9,2.5)</f>
        <v>62.5</v>
      </c>
      <c r="M1246" s="9"/>
      <c r="N1246" s="14"/>
      <c r="O1246" s="11"/>
      <c r="P1246" s="15">
        <v>3</v>
      </c>
      <c r="Q1246" s="11">
        <v>70</v>
      </c>
      <c r="R1246" s="12">
        <f>CEILING(O1245*Q1246/100*0.9,5)</f>
        <v>125</v>
      </c>
      <c r="T1246" s="9"/>
      <c r="U1246" s="8">
        <f>IF(V1228&gt;11.5,U1228+2.5,U1228)</f>
        <v>60</v>
      </c>
      <c r="W1246" s="8">
        <f>IF(X1228&gt;11.5,W1228+2.5,W1228)</f>
        <v>42.5</v>
      </c>
      <c r="X1246" s="24"/>
      <c r="Y1246" s="9"/>
      <c r="Z1246" s="9"/>
      <c r="AA1246" s="9"/>
    </row>
    <row r="1247" spans="1:32" ht="16.5" thickTop="1" thickBot="1" x14ac:dyDescent="0.3">
      <c r="A1247" s="9"/>
      <c r="B1247" s="9"/>
      <c r="C1247" s="9"/>
      <c r="D1247" s="9"/>
      <c r="E1247" s="11"/>
      <c r="F1247" s="11"/>
      <c r="G1247" s="14"/>
      <c r="H1247" s="11"/>
      <c r="I1247" s="15">
        <v>5</v>
      </c>
      <c r="J1247" s="11">
        <v>40</v>
      </c>
      <c r="K1247" s="12">
        <f>CEILING(H1245*J1247/100*0.9,2.5)</f>
        <v>62.5</v>
      </c>
      <c r="M1247" s="9"/>
      <c r="N1247" s="14"/>
      <c r="O1247" s="11"/>
      <c r="P1247" s="15">
        <v>3</v>
      </c>
      <c r="Q1247" s="11">
        <v>70</v>
      </c>
      <c r="R1247" s="12">
        <f>CEILING(O1245*Q1247/100*0.9,5)</f>
        <v>125</v>
      </c>
      <c r="T1247" s="9"/>
      <c r="U1247" s="8">
        <f>U1246</f>
        <v>60</v>
      </c>
      <c r="W1247" s="8">
        <f>W1246</f>
        <v>42.5</v>
      </c>
      <c r="X1247" s="24"/>
      <c r="Y1247" s="9"/>
      <c r="Z1247" s="9"/>
      <c r="AA1247" s="9"/>
    </row>
    <row r="1248" spans="1:32" ht="16.5" thickTop="1" thickBot="1" x14ac:dyDescent="0.3">
      <c r="A1248" s="9"/>
      <c r="B1248" s="9"/>
      <c r="C1248" s="9"/>
      <c r="D1248" s="9"/>
      <c r="E1248" s="11"/>
      <c r="F1248" s="11"/>
      <c r="G1248" s="14"/>
      <c r="H1248" s="11"/>
      <c r="I1248" s="15">
        <v>5</v>
      </c>
      <c r="J1248" s="11">
        <v>50</v>
      </c>
      <c r="K1248" s="12">
        <f>CEILING(H1245*J1248/100*0.9,2.5)</f>
        <v>77.5</v>
      </c>
      <c r="M1248" s="9"/>
      <c r="N1248" s="14"/>
      <c r="O1248" s="11"/>
      <c r="P1248" s="15">
        <v>3</v>
      </c>
      <c r="Q1248" s="11">
        <v>80</v>
      </c>
      <c r="R1248" s="12">
        <f>CEILING(O1245*Q1248/100*0.9,5)</f>
        <v>145</v>
      </c>
      <c r="T1248" s="9"/>
      <c r="U1248" s="8">
        <f>U1247</f>
        <v>60</v>
      </c>
      <c r="W1248" s="8">
        <f>W1247</f>
        <v>42.5</v>
      </c>
      <c r="X1248" s="24"/>
      <c r="Y1248" s="9"/>
      <c r="Z1248" s="9"/>
      <c r="AA1248" s="9"/>
    </row>
    <row r="1249" spans="1:32" ht="16.5" thickTop="1" thickBot="1" x14ac:dyDescent="0.3">
      <c r="A1249" s="9"/>
      <c r="B1249" s="9"/>
      <c r="C1249" s="9"/>
      <c r="D1249" s="9"/>
      <c r="E1249" s="11"/>
      <c r="F1249" s="11"/>
      <c r="G1249" s="14"/>
      <c r="H1249" s="11"/>
      <c r="I1249" s="15">
        <v>5</v>
      </c>
      <c r="J1249" s="11">
        <v>50</v>
      </c>
      <c r="K1249" s="12">
        <f>CEILING(H1245*J1249/100*0.9,2.5)</f>
        <v>77.5</v>
      </c>
      <c r="M1249" s="9"/>
      <c r="N1249" s="14"/>
      <c r="O1249" s="11"/>
      <c r="P1249" s="15">
        <v>3</v>
      </c>
      <c r="Q1249" s="11">
        <v>80</v>
      </c>
      <c r="R1249" s="12">
        <f>CEILING(O1245*Q1249/100*0.9,5)</f>
        <v>145</v>
      </c>
      <c r="T1249" s="9"/>
      <c r="U1249" s="8">
        <f>U1248</f>
        <v>60</v>
      </c>
      <c r="W1249" s="8">
        <f>W1248</f>
        <v>42.5</v>
      </c>
      <c r="X1249" s="25"/>
      <c r="Y1249" s="9"/>
      <c r="Z1249" s="9"/>
      <c r="AA1249" s="9"/>
    </row>
    <row r="1250" spans="1:32" ht="16.5" thickTop="1" thickBot="1" x14ac:dyDescent="0.3">
      <c r="A1250" s="9"/>
      <c r="B1250" s="9"/>
      <c r="C1250" s="9"/>
      <c r="D1250" s="9"/>
      <c r="E1250" s="11"/>
      <c r="F1250" s="11"/>
      <c r="G1250" s="14"/>
      <c r="H1250" s="11"/>
      <c r="I1250" s="16">
        <v>5</v>
      </c>
      <c r="J1250" s="11">
        <v>60</v>
      </c>
      <c r="K1250" s="12">
        <f>CEILING(H1245*J1250/100*0.9,2.5)</f>
        <v>92.5</v>
      </c>
      <c r="M1250" s="9"/>
      <c r="N1250" s="14"/>
      <c r="O1250" s="11"/>
      <c r="P1250" s="16">
        <v>3</v>
      </c>
      <c r="Q1250" s="11">
        <v>90</v>
      </c>
      <c r="R1250" s="12">
        <f>CEILING(O1245*Q1250/100*0.9,5)</f>
        <v>160</v>
      </c>
      <c r="T1250" s="9"/>
      <c r="U1250" s="9"/>
      <c r="V1250" s="9"/>
      <c r="W1250" s="9"/>
      <c r="X1250" s="9"/>
      <c r="Y1250" s="9"/>
      <c r="Z1250" s="9"/>
      <c r="AA1250" s="9"/>
      <c r="AC1250">
        <f>K1250*L1250*0.0333+K1250</f>
        <v>92.5</v>
      </c>
      <c r="AE1250">
        <f>R1250*S1250*0.0333+R1250</f>
        <v>160</v>
      </c>
    </row>
    <row r="1251" spans="1:32" ht="16.5" thickTop="1" thickBot="1" x14ac:dyDescent="0.3">
      <c r="A1251" s="9"/>
      <c r="B1251" s="1" t="s">
        <v>90</v>
      </c>
      <c r="C1251">
        <f>IF(H1251&gt;3.4,0,H1251)+IF(O1251&gt;3.4,0,O1251)</f>
        <v>4</v>
      </c>
      <c r="D1251" t="s">
        <v>15</v>
      </c>
      <c r="E1251" t="s">
        <v>2</v>
      </c>
      <c r="F1251" s="9"/>
      <c r="G1251" s="14" t="s">
        <v>14</v>
      </c>
      <c r="H1251" s="11">
        <v>1</v>
      </c>
      <c r="I1251" s="11"/>
      <c r="J1251" s="11"/>
      <c r="K1251" s="11"/>
      <c r="L1251" s="9"/>
      <c r="M1251" s="9"/>
      <c r="N1251" s="14" t="s">
        <v>12</v>
      </c>
      <c r="O1251" s="11">
        <v>3</v>
      </c>
      <c r="P1251" s="11"/>
      <c r="Q1251" s="11"/>
      <c r="R1251" s="11"/>
      <c r="S1251" s="9"/>
      <c r="T1251" s="9"/>
      <c r="U1251" s="30"/>
      <c r="V1251" s="29" t="s">
        <v>49</v>
      </c>
      <c r="W1251" s="9"/>
      <c r="X1251" s="31" t="s">
        <v>27</v>
      </c>
      <c r="Y1251" s="9"/>
      <c r="Z1251" s="9"/>
      <c r="AA1251" s="9"/>
    </row>
    <row r="1252" spans="1:32" ht="31.5" thickTop="1" thickBot="1" x14ac:dyDescent="0.3">
      <c r="A1252" s="9"/>
      <c r="B1252" s="9"/>
      <c r="C1252" s="9"/>
      <c r="D1252" s="9"/>
      <c r="E1252" s="11"/>
      <c r="F1252" s="11"/>
      <c r="G1252" s="14" t="s">
        <v>33</v>
      </c>
      <c r="H1252" s="20">
        <f>H1231+IF(L1234&lt;3.5,2.5,5)</f>
        <v>172.5</v>
      </c>
      <c r="I1252" s="11" t="s">
        <v>31</v>
      </c>
      <c r="J1252" s="11" t="s">
        <v>30</v>
      </c>
      <c r="K1252" s="11" t="s">
        <v>34</v>
      </c>
      <c r="L1252" s="10" t="s">
        <v>32</v>
      </c>
      <c r="M1252" s="10"/>
      <c r="N1252" s="14"/>
      <c r="O1252" s="20">
        <f>O1245</f>
        <v>197.5</v>
      </c>
      <c r="P1252" s="11" t="s">
        <v>31</v>
      </c>
      <c r="Q1252" s="11" t="s">
        <v>30</v>
      </c>
      <c r="R1252" s="11" t="s">
        <v>34</v>
      </c>
      <c r="S1252" s="10" t="s">
        <v>32</v>
      </c>
      <c r="T1252" s="10"/>
      <c r="U1252" s="26" t="s">
        <v>34</v>
      </c>
      <c r="V1252" s="26" t="s">
        <v>48</v>
      </c>
      <c r="W1252" s="26" t="s">
        <v>34</v>
      </c>
      <c r="X1252" s="26" t="s">
        <v>48</v>
      </c>
      <c r="Y1252" s="9"/>
      <c r="Z1252" s="9"/>
      <c r="AA1252" s="9"/>
    </row>
    <row r="1253" spans="1:32" ht="16.5" thickTop="1" thickBot="1" x14ac:dyDescent="0.3">
      <c r="A1253" s="9"/>
      <c r="B1253" s="9"/>
      <c r="C1253" s="9"/>
      <c r="D1253" s="9"/>
      <c r="E1253" s="11"/>
      <c r="F1253" s="11"/>
      <c r="G1253" s="14"/>
      <c r="H1253" s="11"/>
      <c r="I1253" s="15">
        <v>5</v>
      </c>
      <c r="J1253" s="11">
        <v>65</v>
      </c>
      <c r="K1253" s="12">
        <f>CEILING(H1252*J1253/100*0.9,2.5)</f>
        <v>102.5</v>
      </c>
      <c r="M1253" s="9"/>
      <c r="N1253" s="14"/>
      <c r="O1253" s="11"/>
      <c r="P1253" s="15">
        <v>5</v>
      </c>
      <c r="Q1253" s="11">
        <v>75</v>
      </c>
      <c r="R1253" s="12">
        <f>CEILING(O1252*0.9*Q1253/100,5)</f>
        <v>135</v>
      </c>
      <c r="T1253" s="9"/>
      <c r="U1253" s="8">
        <f>IF(V1235&gt;11.5,U1235+2.5,U1235)</f>
        <v>70</v>
      </c>
      <c r="V1253" s="4"/>
      <c r="W1253" s="8">
        <f>IF(X1249&gt;11.5,W1249+2.5,W1249)</f>
        <v>42.5</v>
      </c>
      <c r="X1253" s="24"/>
      <c r="Y1253" s="9"/>
      <c r="Z1253" s="9"/>
      <c r="AA1253" s="9"/>
    </row>
    <row r="1254" spans="1:32" ht="16.5" thickTop="1" thickBot="1" x14ac:dyDescent="0.3">
      <c r="A1254" s="9"/>
      <c r="B1254" s="9"/>
      <c r="C1254" s="9"/>
      <c r="D1254" s="9"/>
      <c r="E1254" s="11"/>
      <c r="F1254" s="11"/>
      <c r="G1254" s="14"/>
      <c r="H1254" s="11"/>
      <c r="I1254" s="15">
        <v>5</v>
      </c>
      <c r="J1254" s="11">
        <v>65</v>
      </c>
      <c r="K1254" s="12">
        <f>CEILING(H1252*J1254/100*0.9,2.5)</f>
        <v>102.5</v>
      </c>
      <c r="M1254" s="9"/>
      <c r="N1254" s="14"/>
      <c r="O1254" s="11"/>
      <c r="P1254" s="15">
        <v>3</v>
      </c>
      <c r="Q1254" s="11">
        <v>85</v>
      </c>
      <c r="R1254" s="12">
        <f>CEILING(O1252*0.9*Q1254/100,5)</f>
        <v>155</v>
      </c>
      <c r="T1254" s="9"/>
      <c r="U1254" s="8">
        <f>U1253</f>
        <v>70</v>
      </c>
      <c r="V1254" s="4"/>
      <c r="W1254" s="8">
        <f>W1253</f>
        <v>42.5</v>
      </c>
      <c r="X1254" s="24"/>
      <c r="Y1254" s="9"/>
      <c r="Z1254" s="9"/>
      <c r="AA1254" s="9"/>
    </row>
    <row r="1255" spans="1:32" ht="16.5" thickTop="1" thickBot="1" x14ac:dyDescent="0.3">
      <c r="A1255" s="9"/>
      <c r="B1255" s="9"/>
      <c r="C1255" s="9"/>
      <c r="D1255" s="9"/>
      <c r="E1255" s="11"/>
      <c r="F1255" s="11"/>
      <c r="G1255" s="14"/>
      <c r="H1255" s="11"/>
      <c r="I1255" s="15">
        <v>5</v>
      </c>
      <c r="J1255" s="11">
        <v>75</v>
      </c>
      <c r="K1255" s="12">
        <f>CEILING(H1252*J1255/100*0.9,2.5)</f>
        <v>117.5</v>
      </c>
      <c r="M1255" s="9"/>
      <c r="N1255" s="14"/>
      <c r="O1255" s="11" t="s">
        <v>35</v>
      </c>
      <c r="P1255" s="15">
        <v>1</v>
      </c>
      <c r="Q1255" s="11">
        <v>95</v>
      </c>
      <c r="R1255" s="12">
        <f>CEILING(O1252*0.9*Q1255/100,5)</f>
        <v>170</v>
      </c>
      <c r="T1255" s="9"/>
      <c r="U1255" s="8">
        <f>U1254</f>
        <v>70</v>
      </c>
      <c r="V1255" s="4"/>
      <c r="W1255" s="8">
        <f>W1254</f>
        <v>42.5</v>
      </c>
      <c r="X1255" s="24"/>
      <c r="Y1255" s="9"/>
      <c r="Z1255" s="9"/>
      <c r="AA1255" s="9"/>
    </row>
    <row r="1256" spans="1:32" ht="16.5" thickTop="1" thickBot="1" x14ac:dyDescent="0.3">
      <c r="A1256" s="9"/>
      <c r="B1256" s="9"/>
      <c r="C1256" s="9"/>
      <c r="D1256" s="9"/>
      <c r="E1256" s="11"/>
      <c r="F1256" s="11"/>
      <c r="G1256" s="14"/>
      <c r="H1256" s="11"/>
      <c r="I1256" s="15">
        <v>5</v>
      </c>
      <c r="J1256" s="11">
        <v>75</v>
      </c>
      <c r="K1256" s="12">
        <f>CEILING(H1252*J1256/100*0.9,2.5)</f>
        <v>117.5</v>
      </c>
      <c r="M1256" s="9"/>
      <c r="N1256" s="14"/>
      <c r="O1256" s="11"/>
      <c r="P1256" s="11"/>
      <c r="Q1256" s="11"/>
      <c r="R1256" s="11"/>
      <c r="S1256" s="9"/>
      <c r="T1256" s="9"/>
      <c r="U1256" s="8">
        <f>U1255</f>
        <v>70</v>
      </c>
      <c r="V1256" s="4"/>
      <c r="W1256" s="8">
        <f>W1255</f>
        <v>42.5</v>
      </c>
      <c r="X1256" s="25"/>
      <c r="Y1256" s="9"/>
      <c r="Z1256" s="9"/>
      <c r="AA1256" s="9"/>
    </row>
    <row r="1257" spans="1:32" ht="16.5" thickTop="1" thickBot="1" x14ac:dyDescent="0.3">
      <c r="A1257" s="9"/>
      <c r="B1257" s="9"/>
      <c r="C1257" s="9"/>
      <c r="D1257" s="9"/>
      <c r="E1257" s="11"/>
      <c r="F1257" s="11"/>
      <c r="G1257" s="14"/>
      <c r="H1257" s="11"/>
      <c r="I1257" s="15">
        <v>5</v>
      </c>
      <c r="J1257" s="11">
        <v>85</v>
      </c>
      <c r="K1257" s="12">
        <f>CEILING(H1252*J1257/100*0.9,2.5)</f>
        <v>132.5</v>
      </c>
      <c r="M1257" s="9"/>
      <c r="N1257" s="14"/>
      <c r="O1257" s="11"/>
      <c r="P1257" s="11"/>
      <c r="Q1257" s="11"/>
      <c r="R1257" s="11"/>
      <c r="S1257" s="9"/>
      <c r="T1257" s="9"/>
      <c r="U1257" s="9"/>
      <c r="V1257" s="9"/>
      <c r="W1257" s="9"/>
      <c r="X1257" s="9"/>
      <c r="Y1257" s="9"/>
      <c r="Z1257" s="9"/>
      <c r="AA1257" s="9"/>
      <c r="AC1257">
        <f>K1257*L1257*0.0333+K1257</f>
        <v>132.5</v>
      </c>
      <c r="AE1257">
        <f>R1255*S1255*0.0333+R1255</f>
        <v>170</v>
      </c>
    </row>
    <row r="1258" spans="1:32" ht="16.5" thickTop="1" thickBot="1" x14ac:dyDescent="0.3">
      <c r="A1258" s="9"/>
      <c r="B1258" s="9"/>
      <c r="C1258">
        <f>IF(H1258&gt;3.4,0,H1258)+IF(O1258&gt;3.4,0,O1258)</f>
        <v>4</v>
      </c>
      <c r="D1258" t="s">
        <v>16</v>
      </c>
      <c r="E1258" t="s">
        <v>3</v>
      </c>
      <c r="F1258" s="9"/>
      <c r="G1258" s="14" t="s">
        <v>4</v>
      </c>
      <c r="H1258" s="11">
        <v>3</v>
      </c>
      <c r="I1258" s="11"/>
      <c r="J1258" s="11"/>
      <c r="K1258" s="11"/>
      <c r="L1258" s="9"/>
      <c r="M1258" s="9"/>
      <c r="N1258" s="14" t="s">
        <v>13</v>
      </c>
      <c r="O1258" s="11">
        <v>1</v>
      </c>
      <c r="P1258" s="11"/>
      <c r="Q1258" s="11"/>
      <c r="R1258" s="11"/>
      <c r="S1258" s="9"/>
      <c r="T1258" s="9"/>
      <c r="U1258" s="9"/>
      <c r="V1258" s="28" t="s">
        <v>28</v>
      </c>
      <c r="W1258" s="9"/>
      <c r="X1258" s="27" t="s">
        <v>25</v>
      </c>
      <c r="Y1258" s="9"/>
      <c r="Z1258" s="27" t="s">
        <v>26</v>
      </c>
      <c r="AA1258" s="9"/>
    </row>
    <row r="1259" spans="1:32" ht="31.5" thickTop="1" thickBot="1" x14ac:dyDescent="0.3">
      <c r="A1259" s="9"/>
      <c r="B1259" s="9"/>
      <c r="C1259" s="9"/>
      <c r="D1259" s="9"/>
      <c r="E1259" s="11"/>
      <c r="F1259" s="11"/>
      <c r="G1259" s="14"/>
      <c r="H1259" s="20">
        <f>H1238</f>
        <v>100</v>
      </c>
      <c r="I1259" s="11" t="s">
        <v>31</v>
      </c>
      <c r="J1259" s="11" t="s">
        <v>30</v>
      </c>
      <c r="K1259" s="11" t="s">
        <v>34</v>
      </c>
      <c r="L1259" s="10" t="s">
        <v>32</v>
      </c>
      <c r="M1259" s="10"/>
      <c r="N1259" s="14" t="s">
        <v>33</v>
      </c>
      <c r="O1259" s="20">
        <f>O1217+IF(S1220&lt;3.5,5,10)</f>
        <v>240</v>
      </c>
      <c r="P1259" s="11" t="s">
        <v>31</v>
      </c>
      <c r="Q1259" s="11" t="s">
        <v>30</v>
      </c>
      <c r="R1259" s="11" t="s">
        <v>34</v>
      </c>
      <c r="S1259" s="10" t="s">
        <v>32</v>
      </c>
      <c r="T1259" s="10"/>
      <c r="U1259" s="26" t="s">
        <v>34</v>
      </c>
      <c r="V1259" s="26" t="s">
        <v>48</v>
      </c>
      <c r="W1259" s="26" t="s">
        <v>34</v>
      </c>
      <c r="X1259" s="26" t="s">
        <v>48</v>
      </c>
      <c r="Y1259" s="26" t="s">
        <v>34</v>
      </c>
      <c r="Z1259" s="26" t="s">
        <v>48</v>
      </c>
      <c r="AA1259" s="9"/>
    </row>
    <row r="1260" spans="1:32" ht="16.5" thickTop="1" thickBot="1" x14ac:dyDescent="0.3">
      <c r="A1260" s="9"/>
      <c r="B1260" s="9"/>
      <c r="C1260" s="9"/>
      <c r="D1260" s="9"/>
      <c r="E1260" s="11"/>
      <c r="F1260" s="11"/>
      <c r="G1260" s="14"/>
      <c r="H1260" s="11"/>
      <c r="I1260" s="15">
        <v>5</v>
      </c>
      <c r="J1260" s="11">
        <v>75</v>
      </c>
      <c r="K1260" s="12">
        <f>CEILING(H1259*0.9*J1260/100,2.5)</f>
        <v>67.5</v>
      </c>
      <c r="M1260" s="9"/>
      <c r="N1260" s="14"/>
      <c r="O1260" s="11"/>
      <c r="P1260" s="15">
        <v>5</v>
      </c>
      <c r="Q1260" s="11">
        <v>65</v>
      </c>
      <c r="R1260" s="12">
        <f>CEILING(O1259*Q1260/100*0.9,5)</f>
        <v>145</v>
      </c>
      <c r="T1260" s="9"/>
      <c r="U1260" s="8">
        <f>IF(V1242&gt;11.5,U1242+2.5,U1242)</f>
        <v>17.5</v>
      </c>
      <c r="V1260" s="4"/>
      <c r="W1260" s="8">
        <f>IF(X1242&gt;11.5,W1242+2.5,W1242)</f>
        <v>35</v>
      </c>
      <c r="X1260" s="24"/>
      <c r="Y1260" s="8">
        <f>IF(Z1242&gt;11.5,Y1242+2,Y1242)</f>
        <v>8</v>
      </c>
      <c r="Z1260" s="24"/>
      <c r="AA1260" s="9"/>
    </row>
    <row r="1261" spans="1:32" ht="16.5" thickTop="1" thickBot="1" x14ac:dyDescent="0.3">
      <c r="A1261" s="9"/>
      <c r="B1261" s="9"/>
      <c r="C1261" s="9"/>
      <c r="D1261" s="9"/>
      <c r="E1261" s="11"/>
      <c r="F1261" s="11"/>
      <c r="G1261" s="14"/>
      <c r="H1261" s="11"/>
      <c r="I1261" s="15">
        <v>3</v>
      </c>
      <c r="J1261" s="11">
        <v>85</v>
      </c>
      <c r="K1261" s="12">
        <f>CEILING(H1259*0.9*J1261/100,2.5)</f>
        <v>77.5</v>
      </c>
      <c r="M1261" s="9"/>
      <c r="N1261" s="14"/>
      <c r="O1261" s="11"/>
      <c r="P1261" s="15">
        <v>5</v>
      </c>
      <c r="Q1261" s="11">
        <v>65</v>
      </c>
      <c r="R1261" s="12">
        <f>CEILING(O1259*Q1261/100*0.9,5)</f>
        <v>145</v>
      </c>
      <c r="T1261" s="9"/>
      <c r="U1261" s="8">
        <f>U1260</f>
        <v>17.5</v>
      </c>
      <c r="V1261" s="3"/>
      <c r="W1261" s="8">
        <f>W1260</f>
        <v>35</v>
      </c>
      <c r="X1261" s="24"/>
      <c r="Y1261" s="8">
        <f>Y1260</f>
        <v>8</v>
      </c>
      <c r="Z1261" s="24"/>
      <c r="AA1261" s="9"/>
    </row>
    <row r="1262" spans="1:32" ht="16.5" thickTop="1" thickBot="1" x14ac:dyDescent="0.3">
      <c r="A1262" s="9"/>
      <c r="B1262" s="9"/>
      <c r="C1262" s="9"/>
      <c r="D1262" s="9"/>
      <c r="E1262" s="11"/>
      <c r="F1262" s="11"/>
      <c r="G1262" s="14"/>
      <c r="H1262" s="11" t="s">
        <v>35</v>
      </c>
      <c r="I1262" s="15">
        <v>1</v>
      </c>
      <c r="J1262" s="11">
        <v>95</v>
      </c>
      <c r="K1262" s="12">
        <f>CEILING(H1259*0.9*J1262/100,2.5)</f>
        <v>87.5</v>
      </c>
      <c r="M1262" s="9"/>
      <c r="N1262" s="14"/>
      <c r="O1262" s="11"/>
      <c r="P1262" s="15">
        <v>5</v>
      </c>
      <c r="Q1262" s="11">
        <v>75</v>
      </c>
      <c r="R1262" s="12">
        <f>CEILING(O1259*Q1262/100*0.9,5)</f>
        <v>165</v>
      </c>
      <c r="T1262" s="9"/>
      <c r="U1262" s="8">
        <f>U1261</f>
        <v>17.5</v>
      </c>
      <c r="W1262" s="8">
        <f>W1261</f>
        <v>35</v>
      </c>
      <c r="X1262" s="24"/>
      <c r="Y1262" s="8">
        <f>Y1261</f>
        <v>8</v>
      </c>
      <c r="Z1262" s="24"/>
      <c r="AA1262" s="9"/>
    </row>
    <row r="1263" spans="1:32" ht="16.5" thickTop="1" thickBot="1" x14ac:dyDescent="0.3">
      <c r="A1263" s="9"/>
      <c r="B1263" s="9"/>
      <c r="C1263" s="9"/>
      <c r="D1263" s="9"/>
      <c r="E1263" s="11"/>
      <c r="F1263" s="11"/>
      <c r="G1263" s="14"/>
      <c r="H1263" s="11"/>
      <c r="I1263" s="11"/>
      <c r="J1263" s="11"/>
      <c r="K1263" s="11"/>
      <c r="L1263" s="9"/>
      <c r="M1263" s="9"/>
      <c r="N1263" s="14"/>
      <c r="O1263" s="11"/>
      <c r="P1263" s="15">
        <v>5</v>
      </c>
      <c r="Q1263" s="11">
        <v>75</v>
      </c>
      <c r="R1263" s="12">
        <f>CEILING(O1259*Q1263/100*0.9,5)</f>
        <v>165</v>
      </c>
      <c r="T1263" s="9"/>
      <c r="U1263" s="8">
        <f>U1262</f>
        <v>17.5</v>
      </c>
      <c r="W1263" s="8">
        <f>W1262</f>
        <v>35</v>
      </c>
      <c r="X1263" s="25"/>
      <c r="Y1263" s="8">
        <f>Y1262</f>
        <v>8</v>
      </c>
      <c r="Z1263" s="25"/>
      <c r="AA1263" s="9"/>
    </row>
    <row r="1264" spans="1:32" ht="16.5" thickTop="1" thickBot="1" x14ac:dyDescent="0.3">
      <c r="A1264" s="9"/>
      <c r="B1264" s="9"/>
      <c r="C1264" s="9"/>
      <c r="D1264" s="9"/>
      <c r="E1264" s="11"/>
      <c r="F1264" s="11"/>
      <c r="G1264" s="14"/>
      <c r="H1264" s="11"/>
      <c r="I1264" s="11"/>
      <c r="J1264" s="11"/>
      <c r="K1264" s="11"/>
      <c r="L1264" s="9"/>
      <c r="M1264" s="9"/>
      <c r="N1264" s="14"/>
      <c r="O1264" s="11"/>
      <c r="P1264" s="16">
        <v>5</v>
      </c>
      <c r="Q1264" s="11">
        <v>85</v>
      </c>
      <c r="R1264" s="12">
        <f>CEILING(O1259*Q1264/100*0.9,5)</f>
        <v>185</v>
      </c>
      <c r="T1264" s="9"/>
      <c r="U1264" s="9"/>
      <c r="V1264" s="9"/>
      <c r="W1264" s="9"/>
      <c r="X1264" s="9"/>
      <c r="Y1264" s="9"/>
      <c r="Z1264" s="9"/>
      <c r="AA1264" s="9"/>
      <c r="AD1264">
        <f>K1262*L1262*0.0333+K1262</f>
        <v>87.5</v>
      </c>
      <c r="AF1264">
        <f>R1264*S1264*0.0333+R1264</f>
        <v>185</v>
      </c>
    </row>
    <row r="1265" spans="1:31" ht="16.5" thickTop="1" thickBot="1" x14ac:dyDescent="0.3">
      <c r="A1265" s="9"/>
      <c r="B1265" s="9"/>
      <c r="C1265">
        <f>IF(H1265&gt;3.4,0,H1265)+IF(O1265&gt;3.4,0,O1265)</f>
        <v>2</v>
      </c>
      <c r="D1265" t="s">
        <v>17</v>
      </c>
      <c r="E1265" t="s">
        <v>2</v>
      </c>
      <c r="F1265" s="9"/>
      <c r="G1265" s="14" t="s">
        <v>14</v>
      </c>
      <c r="H1265" s="11">
        <v>2</v>
      </c>
      <c r="I1265" s="11"/>
      <c r="J1265" s="11"/>
      <c r="K1265" s="11"/>
      <c r="L1265" s="9"/>
      <c r="M1265" s="9"/>
      <c r="N1265" s="14" t="s">
        <v>12</v>
      </c>
      <c r="O1265" s="11">
        <v>4</v>
      </c>
      <c r="P1265" s="11"/>
      <c r="Q1265" s="11"/>
      <c r="R1265" s="11"/>
      <c r="S1265" s="9"/>
      <c r="T1265" s="9"/>
      <c r="U1265" s="9"/>
      <c r="V1265" s="27" t="s">
        <v>47</v>
      </c>
      <c r="W1265" s="9"/>
      <c r="X1265" s="17" t="s">
        <v>27</v>
      </c>
      <c r="Y1265" s="9"/>
      <c r="Z1265" s="9"/>
      <c r="AA1265" s="9"/>
    </row>
    <row r="1266" spans="1:31" ht="31.5" thickTop="1" thickBot="1" x14ac:dyDescent="0.3">
      <c r="A1266" s="9"/>
      <c r="B1266" s="9"/>
      <c r="C1266" s="9"/>
      <c r="D1266" s="9"/>
      <c r="E1266" s="11"/>
      <c r="F1266" s="11"/>
      <c r="G1266" s="14" t="s">
        <v>33</v>
      </c>
      <c r="H1266" s="20">
        <f>H1252</f>
        <v>172.5</v>
      </c>
      <c r="I1266" s="11" t="s">
        <v>31</v>
      </c>
      <c r="J1266" s="11" t="s">
        <v>30</v>
      </c>
      <c r="K1266" s="11" t="s">
        <v>34</v>
      </c>
      <c r="L1266" s="10" t="s">
        <v>32</v>
      </c>
      <c r="M1266" s="10"/>
      <c r="N1266" s="14" t="s">
        <v>33</v>
      </c>
      <c r="O1266" s="20">
        <f>O1252</f>
        <v>197.5</v>
      </c>
      <c r="P1266" s="11" t="s">
        <v>31</v>
      </c>
      <c r="Q1266" s="11" t="s">
        <v>30</v>
      </c>
      <c r="R1266" s="11" t="s">
        <v>34</v>
      </c>
      <c r="S1266" s="10" t="s">
        <v>32</v>
      </c>
      <c r="T1266" s="10"/>
      <c r="U1266" s="26" t="s">
        <v>34</v>
      </c>
      <c r="V1266" s="26" t="s">
        <v>48</v>
      </c>
      <c r="W1266" s="26" t="s">
        <v>34</v>
      </c>
      <c r="X1266" s="26" t="s">
        <v>48</v>
      </c>
      <c r="Y1266" s="9"/>
      <c r="Z1266" s="9"/>
      <c r="AA1266" s="9"/>
    </row>
    <row r="1267" spans="1:31" ht="16.5" thickTop="1" thickBot="1" x14ac:dyDescent="0.3">
      <c r="A1267" s="9"/>
      <c r="B1267" s="9"/>
      <c r="C1267" s="9"/>
      <c r="D1267" s="9"/>
      <c r="E1267" s="11"/>
      <c r="F1267" s="11"/>
      <c r="G1267" s="14"/>
      <c r="H1267" s="11"/>
      <c r="I1267" s="15">
        <v>3</v>
      </c>
      <c r="J1267" s="11">
        <v>70</v>
      </c>
      <c r="K1267" s="12">
        <f>CEILING(H1266*J1267/100*0.9,2.5)</f>
        <v>110</v>
      </c>
      <c r="M1267" s="9"/>
      <c r="N1267" s="14"/>
      <c r="O1267" s="11"/>
      <c r="P1267" s="15">
        <v>5</v>
      </c>
      <c r="Q1267" s="11">
        <v>40</v>
      </c>
      <c r="R1267" s="12">
        <f>CEILING(O1266*Q1267/100*0.9,5)</f>
        <v>75</v>
      </c>
      <c r="T1267" s="9"/>
      <c r="U1267" s="8">
        <f>IF(V1249&gt;11.5,U1249+2.5,U1249)</f>
        <v>60</v>
      </c>
      <c r="W1267" s="8">
        <f>IF(X1249&gt;11.5,W1249+2.5,W1249)</f>
        <v>42.5</v>
      </c>
      <c r="X1267" s="24"/>
      <c r="Y1267" s="9"/>
      <c r="Z1267" s="9"/>
      <c r="AA1267" s="9"/>
    </row>
    <row r="1268" spans="1:31" ht="16.5" thickTop="1" thickBot="1" x14ac:dyDescent="0.3">
      <c r="A1268" s="9"/>
      <c r="B1268" s="9"/>
      <c r="C1268" s="9"/>
      <c r="D1268" s="9"/>
      <c r="E1268" s="11"/>
      <c r="F1268" s="11"/>
      <c r="G1268" s="14"/>
      <c r="H1268" s="11"/>
      <c r="I1268" s="15">
        <v>3</v>
      </c>
      <c r="J1268" s="11">
        <v>70</v>
      </c>
      <c r="K1268" s="12">
        <f>CEILING(H1266*J1268/100*0.9,2.5)</f>
        <v>110</v>
      </c>
      <c r="M1268" s="9"/>
      <c r="N1268" s="14"/>
      <c r="O1268" s="11"/>
      <c r="P1268" s="15">
        <v>5</v>
      </c>
      <c r="Q1268" s="11">
        <v>40</v>
      </c>
      <c r="R1268" s="12">
        <f>CEILING(O1266*Q1268/100*0.9,5)</f>
        <v>75</v>
      </c>
      <c r="T1268" s="9"/>
      <c r="U1268" s="8">
        <f>U1267</f>
        <v>60</v>
      </c>
      <c r="W1268" s="8">
        <f>W1267</f>
        <v>42.5</v>
      </c>
      <c r="X1268" s="24"/>
      <c r="Y1268" s="9"/>
      <c r="Z1268" s="9"/>
      <c r="AA1268" s="9"/>
    </row>
    <row r="1269" spans="1:31" ht="16.5" thickTop="1" thickBot="1" x14ac:dyDescent="0.3">
      <c r="A1269" s="9"/>
      <c r="B1269" s="9"/>
      <c r="C1269" s="9"/>
      <c r="D1269" s="9"/>
      <c r="E1269" s="11"/>
      <c r="F1269" s="11"/>
      <c r="G1269" s="14"/>
      <c r="H1269" s="11"/>
      <c r="I1269" s="15">
        <v>3</v>
      </c>
      <c r="J1269" s="11">
        <v>80</v>
      </c>
      <c r="K1269" s="12">
        <f>CEILING(H1266*J1269/100*0.9,2.5)</f>
        <v>125</v>
      </c>
      <c r="M1269" s="9"/>
      <c r="N1269" s="14"/>
      <c r="O1269" s="11"/>
      <c r="P1269" s="15">
        <v>5</v>
      </c>
      <c r="Q1269" s="11">
        <v>50</v>
      </c>
      <c r="R1269" s="12">
        <f>CEILING(O1266*Q1269/100*0.9,5)</f>
        <v>90</v>
      </c>
      <c r="T1269" s="9"/>
      <c r="U1269" s="8">
        <f>U1268</f>
        <v>60</v>
      </c>
      <c r="W1269" s="8">
        <f>W1268</f>
        <v>42.5</v>
      </c>
      <c r="X1269" s="24"/>
      <c r="Y1269" s="9"/>
      <c r="Z1269" s="9"/>
      <c r="AA1269" s="9"/>
    </row>
    <row r="1270" spans="1:31" ht="16.5" thickTop="1" thickBot="1" x14ac:dyDescent="0.3">
      <c r="A1270" s="9"/>
      <c r="B1270" s="9"/>
      <c r="C1270" s="9"/>
      <c r="D1270" s="9"/>
      <c r="E1270" s="11"/>
      <c r="F1270" s="11"/>
      <c r="G1270" s="14"/>
      <c r="H1270" s="11"/>
      <c r="I1270" s="15">
        <v>3</v>
      </c>
      <c r="J1270" s="11">
        <v>80</v>
      </c>
      <c r="K1270" s="12">
        <f>CEILING(H1266*J1270/100*0.9,2.5)</f>
        <v>125</v>
      </c>
      <c r="M1270" s="9"/>
      <c r="N1270" s="14"/>
      <c r="O1270" s="11"/>
      <c r="P1270" s="15">
        <v>5</v>
      </c>
      <c r="Q1270" s="11">
        <v>50</v>
      </c>
      <c r="R1270" s="12">
        <f>CEILING(O1266*Q1270/100*0.9,5)</f>
        <v>90</v>
      </c>
      <c r="T1270" s="9"/>
      <c r="U1270" s="8">
        <f>U1269</f>
        <v>60</v>
      </c>
      <c r="W1270" s="8">
        <f>W1269</f>
        <v>42.5</v>
      </c>
      <c r="X1270" s="25"/>
      <c r="Y1270" s="9"/>
      <c r="Z1270" s="9"/>
      <c r="AA1270" s="9"/>
    </row>
    <row r="1271" spans="1:31" ht="16.5" thickTop="1" thickBot="1" x14ac:dyDescent="0.3">
      <c r="A1271" s="9"/>
      <c r="B1271" s="9"/>
      <c r="C1271" s="9"/>
      <c r="D1271" s="9"/>
      <c r="E1271" s="11"/>
      <c r="F1271" s="11"/>
      <c r="G1271" s="14"/>
      <c r="H1271" s="11"/>
      <c r="I1271" s="15">
        <v>3</v>
      </c>
      <c r="J1271" s="11">
        <v>90</v>
      </c>
      <c r="K1271" s="12">
        <f>CEILING(H1266*J1271/100*0.9,2.5)</f>
        <v>140</v>
      </c>
      <c r="M1271" s="9"/>
      <c r="N1271" s="14"/>
      <c r="O1271" s="11"/>
      <c r="P1271" s="15">
        <v>5</v>
      </c>
      <c r="Q1271" s="11">
        <v>60</v>
      </c>
      <c r="R1271" s="12">
        <f>CEILING(O1266*Q1271/100*0.9,5)</f>
        <v>110</v>
      </c>
      <c r="T1271" s="9"/>
      <c r="U1271" s="9"/>
      <c r="V1271" s="9"/>
      <c r="W1271" s="9"/>
      <c r="X1271" s="9"/>
      <c r="Y1271" s="9"/>
      <c r="Z1271" s="9"/>
      <c r="AA1271" s="9"/>
      <c r="AC1271">
        <f>K1271*L1271*0.0333+K1271</f>
        <v>140</v>
      </c>
      <c r="AE1271">
        <f>R1271*S1271*0.0333+R1271</f>
        <v>110</v>
      </c>
    </row>
    <row r="1272" spans="1:31" ht="16.5" thickTop="1" thickBot="1" x14ac:dyDescent="0.3">
      <c r="A1272" s="9"/>
      <c r="B1272" s="1" t="s">
        <v>91</v>
      </c>
      <c r="C1272" s="18">
        <f>IF(H1272&gt;3.4,0,H1272)+IF(O1272&gt;3.4,0,O1272)</f>
        <v>4</v>
      </c>
      <c r="D1272" s="18" t="s">
        <v>15</v>
      </c>
      <c r="E1272" s="34" t="s">
        <v>2</v>
      </c>
      <c r="F1272" s="11"/>
      <c r="G1272" s="14" t="s">
        <v>14</v>
      </c>
      <c r="H1272" s="11">
        <v>3</v>
      </c>
      <c r="I1272" s="11"/>
      <c r="J1272" s="11"/>
      <c r="K1272" s="11"/>
      <c r="L1272" s="9"/>
      <c r="M1272" s="9"/>
      <c r="N1272" s="14" t="s">
        <v>12</v>
      </c>
      <c r="O1272" s="11">
        <v>1</v>
      </c>
      <c r="P1272" s="11"/>
      <c r="Q1272" s="11"/>
      <c r="R1272" s="11"/>
      <c r="S1272" s="9"/>
      <c r="T1272" s="9"/>
      <c r="U1272" s="30"/>
      <c r="V1272" s="29" t="s">
        <v>49</v>
      </c>
      <c r="W1272" s="9"/>
      <c r="X1272" s="31" t="s">
        <v>27</v>
      </c>
      <c r="Y1272" s="9"/>
      <c r="Z1272" s="9"/>
      <c r="AA1272" s="9"/>
    </row>
    <row r="1273" spans="1:31" ht="31.5" thickTop="1" thickBot="1" x14ac:dyDescent="0.3">
      <c r="A1273" s="9"/>
      <c r="B1273" s="9"/>
      <c r="C1273" s="9"/>
      <c r="D1273" s="9"/>
      <c r="E1273" s="11"/>
      <c r="F1273" s="11"/>
      <c r="G1273" s="14"/>
      <c r="H1273" s="20">
        <f>H1266</f>
        <v>172.5</v>
      </c>
      <c r="I1273" s="11" t="s">
        <v>31</v>
      </c>
      <c r="J1273" s="11" t="s">
        <v>30</v>
      </c>
      <c r="K1273" s="11" t="s">
        <v>34</v>
      </c>
      <c r="L1273" s="10" t="s">
        <v>32</v>
      </c>
      <c r="M1273" s="10"/>
      <c r="N1273" s="14" t="s">
        <v>33</v>
      </c>
      <c r="O1273" s="20">
        <f>O1252+IF(S1255&lt;3.5,2.5,5)</f>
        <v>200</v>
      </c>
      <c r="P1273" s="11" t="s">
        <v>31</v>
      </c>
      <c r="Q1273" s="11" t="s">
        <v>30</v>
      </c>
      <c r="R1273" s="11" t="s">
        <v>34</v>
      </c>
      <c r="S1273" s="10" t="s">
        <v>32</v>
      </c>
      <c r="T1273" s="10"/>
      <c r="U1273" s="26" t="s">
        <v>34</v>
      </c>
      <c r="V1273" s="26" t="s">
        <v>48</v>
      </c>
      <c r="W1273" s="26" t="s">
        <v>34</v>
      </c>
      <c r="X1273" s="26" t="s">
        <v>48</v>
      </c>
      <c r="Y1273" s="9"/>
      <c r="Z1273" s="9"/>
      <c r="AA1273" s="9"/>
    </row>
    <row r="1274" spans="1:31" ht="16.5" thickTop="1" thickBot="1" x14ac:dyDescent="0.3">
      <c r="A1274" s="9"/>
      <c r="B1274" s="9"/>
      <c r="C1274" s="9"/>
      <c r="D1274" s="9"/>
      <c r="E1274" s="11"/>
      <c r="F1274" s="11"/>
      <c r="G1274" s="14"/>
      <c r="H1274" s="11"/>
      <c r="I1274" s="15">
        <v>5</v>
      </c>
      <c r="J1274" s="11">
        <v>75</v>
      </c>
      <c r="K1274" s="12">
        <f>CEILING(H1273*0.9*J1274/100,2.5)</f>
        <v>117.5</v>
      </c>
      <c r="M1274" s="9"/>
      <c r="N1274" s="14"/>
      <c r="O1274" s="11"/>
      <c r="P1274" s="15">
        <v>5</v>
      </c>
      <c r="Q1274" s="11">
        <v>65</v>
      </c>
      <c r="R1274" s="12">
        <f>CEILING(O1273*Q1274/100*0.9,5)</f>
        <v>120</v>
      </c>
      <c r="T1274" s="9"/>
      <c r="U1274" s="8">
        <f>IF(V1256&gt;11.5,U1256+2.5,U1256)</f>
        <v>70</v>
      </c>
      <c r="V1274" s="4"/>
      <c r="W1274" s="8">
        <f>IF(X1270&gt;11.5,W1270+2.5,W1270)</f>
        <v>42.5</v>
      </c>
      <c r="X1274" s="24"/>
      <c r="Y1274" s="9"/>
      <c r="Z1274" s="9"/>
      <c r="AA1274" s="9"/>
    </row>
    <row r="1275" spans="1:31" ht="16.5" thickTop="1" thickBot="1" x14ac:dyDescent="0.3">
      <c r="A1275" s="9"/>
      <c r="B1275" s="9"/>
      <c r="C1275" s="9"/>
      <c r="D1275" s="9"/>
      <c r="E1275" s="11"/>
      <c r="F1275" s="11"/>
      <c r="G1275" s="14"/>
      <c r="H1275" s="11"/>
      <c r="I1275" s="15">
        <v>3</v>
      </c>
      <c r="J1275" s="11">
        <v>85</v>
      </c>
      <c r="K1275" s="12">
        <f>CEILING(H1273*0.9*J1275/100,2.5)</f>
        <v>132.5</v>
      </c>
      <c r="M1275" s="9"/>
      <c r="N1275" s="14"/>
      <c r="O1275" s="11"/>
      <c r="P1275" s="15">
        <v>5</v>
      </c>
      <c r="Q1275" s="11">
        <v>65</v>
      </c>
      <c r="R1275" s="12">
        <f>CEILING(O1273*Q1275/100*0.9,5)</f>
        <v>120</v>
      </c>
      <c r="T1275" s="9"/>
      <c r="U1275" s="8">
        <f>U1274</f>
        <v>70</v>
      </c>
      <c r="V1275" s="4"/>
      <c r="W1275" s="8">
        <f>W1274</f>
        <v>42.5</v>
      </c>
      <c r="X1275" s="24"/>
      <c r="Y1275" s="9"/>
      <c r="Z1275" s="9"/>
      <c r="AA1275" s="9"/>
    </row>
    <row r="1276" spans="1:31" ht="16.5" thickTop="1" thickBot="1" x14ac:dyDescent="0.3">
      <c r="A1276" s="9"/>
      <c r="B1276" s="9"/>
      <c r="C1276" s="9"/>
      <c r="D1276" s="9"/>
      <c r="E1276" s="11"/>
      <c r="F1276" s="11"/>
      <c r="G1276" s="14"/>
      <c r="H1276" s="11" t="s">
        <v>35</v>
      </c>
      <c r="I1276" s="15">
        <v>1</v>
      </c>
      <c r="J1276" s="11">
        <v>95</v>
      </c>
      <c r="K1276" s="12">
        <f>CEILING(H1273*0.9*J1276/100,2.5)</f>
        <v>147.5</v>
      </c>
      <c r="M1276" s="9"/>
      <c r="N1276" s="14"/>
      <c r="O1276" s="11"/>
      <c r="P1276" s="15">
        <v>5</v>
      </c>
      <c r="Q1276" s="11">
        <v>75</v>
      </c>
      <c r="R1276" s="12">
        <f>CEILING(O1273*Q1276/100*0.9,5)</f>
        <v>135</v>
      </c>
      <c r="T1276" s="9"/>
      <c r="U1276" s="8">
        <f>U1275</f>
        <v>70</v>
      </c>
      <c r="V1276" s="4"/>
      <c r="W1276" s="8">
        <f>W1275</f>
        <v>42.5</v>
      </c>
      <c r="X1276" s="24"/>
      <c r="Y1276" s="9"/>
      <c r="Z1276" s="9"/>
      <c r="AA1276" s="9"/>
    </row>
    <row r="1277" spans="1:31" ht="16.5" thickTop="1" thickBot="1" x14ac:dyDescent="0.3">
      <c r="A1277" s="9"/>
      <c r="B1277" s="9"/>
      <c r="C1277" s="9"/>
      <c r="D1277" s="9"/>
      <c r="E1277" s="11"/>
      <c r="F1277" s="11"/>
      <c r="G1277" s="14"/>
      <c r="H1277" s="11"/>
      <c r="I1277" s="11"/>
      <c r="J1277" s="11"/>
      <c r="K1277" s="11"/>
      <c r="L1277" s="9"/>
      <c r="M1277" s="9"/>
      <c r="N1277" s="14"/>
      <c r="O1277" s="11"/>
      <c r="P1277" s="15">
        <v>5</v>
      </c>
      <c r="Q1277" s="11">
        <v>75</v>
      </c>
      <c r="R1277" s="12">
        <f>CEILING(O1273*Q1277/100*0.9,5)</f>
        <v>135</v>
      </c>
      <c r="T1277" s="9"/>
      <c r="U1277" s="8">
        <f>U1276</f>
        <v>70</v>
      </c>
      <c r="V1277" s="4"/>
      <c r="W1277" s="8">
        <f>W1276</f>
        <v>42.5</v>
      </c>
      <c r="X1277" s="25"/>
      <c r="Y1277" s="9"/>
      <c r="Z1277" s="9"/>
      <c r="AA1277" s="9"/>
    </row>
    <row r="1278" spans="1:31" ht="16.5" thickTop="1" thickBot="1" x14ac:dyDescent="0.3">
      <c r="A1278" s="9"/>
      <c r="B1278" s="9"/>
      <c r="C1278" s="9"/>
      <c r="D1278" s="9"/>
      <c r="E1278" s="11"/>
      <c r="F1278" s="11"/>
      <c r="G1278" s="14"/>
      <c r="H1278" s="11"/>
      <c r="I1278" s="11"/>
      <c r="J1278" s="11"/>
      <c r="K1278" s="11"/>
      <c r="L1278" s="9"/>
      <c r="M1278" s="9"/>
      <c r="N1278" s="14"/>
      <c r="O1278" s="11"/>
      <c r="P1278" s="16">
        <v>5</v>
      </c>
      <c r="Q1278" s="11">
        <v>85</v>
      </c>
      <c r="R1278" s="12">
        <f>CEILING(O1273*Q1278/100*0.9,5)</f>
        <v>155</v>
      </c>
      <c r="T1278" s="9"/>
      <c r="U1278" s="9"/>
      <c r="V1278" s="9"/>
      <c r="W1278" s="9"/>
      <c r="X1278" s="9"/>
      <c r="Y1278" s="9"/>
      <c r="Z1278" s="9"/>
      <c r="AA1278" s="9"/>
      <c r="AC1278">
        <f>K1276*L1276*0.0333+K1276</f>
        <v>147.5</v>
      </c>
      <c r="AE1278">
        <f>R1278*S1278*0.0333+R1278</f>
        <v>155</v>
      </c>
    </row>
    <row r="1279" spans="1:31" ht="16.5" thickTop="1" thickBot="1" x14ac:dyDescent="0.3">
      <c r="A1279" s="9"/>
      <c r="B1279" s="9"/>
      <c r="C1279">
        <f>IF(H1279&gt;3.4,0,H1279)+IF(O1279&gt;3.4,0,O1279)</f>
        <v>2</v>
      </c>
      <c r="D1279" t="s">
        <v>16</v>
      </c>
      <c r="E1279" t="s">
        <v>3</v>
      </c>
      <c r="F1279" s="9"/>
      <c r="G1279" s="14" t="s">
        <v>4</v>
      </c>
      <c r="H1279" s="11">
        <v>4</v>
      </c>
      <c r="I1279" s="11"/>
      <c r="J1279" s="11"/>
      <c r="K1279" s="11"/>
      <c r="L1279" s="9"/>
      <c r="M1279" s="9"/>
      <c r="N1279" s="14" t="s">
        <v>13</v>
      </c>
      <c r="O1279" s="11">
        <v>2</v>
      </c>
      <c r="P1279" s="11"/>
      <c r="Q1279" s="11"/>
      <c r="R1279" s="11"/>
      <c r="S1279" s="9"/>
      <c r="T1279" s="9"/>
      <c r="U1279" s="9"/>
      <c r="V1279" s="28" t="s">
        <v>28</v>
      </c>
      <c r="W1279" s="9"/>
      <c r="X1279" s="27" t="s">
        <v>25</v>
      </c>
      <c r="Y1279" s="9"/>
      <c r="Z1279" s="27" t="s">
        <v>26</v>
      </c>
      <c r="AA1279" s="9"/>
    </row>
    <row r="1280" spans="1:31" ht="31.5" thickTop="1" thickBot="1" x14ac:dyDescent="0.3">
      <c r="A1280" s="9"/>
      <c r="B1280" s="9"/>
      <c r="C1280" s="9"/>
      <c r="D1280" s="9"/>
      <c r="E1280" s="11"/>
      <c r="F1280" s="11"/>
      <c r="G1280" s="14" t="s">
        <v>33</v>
      </c>
      <c r="H1280" s="20">
        <f>H1259</f>
        <v>100</v>
      </c>
      <c r="I1280" s="11" t="s">
        <v>31</v>
      </c>
      <c r="J1280" s="11" t="s">
        <v>30</v>
      </c>
      <c r="K1280" s="11" t="s">
        <v>34</v>
      </c>
      <c r="L1280" s="10" t="s">
        <v>32</v>
      </c>
      <c r="M1280" s="10"/>
      <c r="N1280" s="14" t="s">
        <v>33</v>
      </c>
      <c r="O1280" s="20">
        <f>O1259</f>
        <v>240</v>
      </c>
      <c r="P1280" s="11" t="s">
        <v>31</v>
      </c>
      <c r="Q1280" s="11" t="s">
        <v>30</v>
      </c>
      <c r="R1280" s="11" t="s">
        <v>34</v>
      </c>
      <c r="S1280" s="10" t="s">
        <v>32</v>
      </c>
      <c r="T1280" s="10"/>
      <c r="U1280" s="26" t="s">
        <v>34</v>
      </c>
      <c r="V1280" s="26" t="s">
        <v>48</v>
      </c>
      <c r="W1280" s="26" t="s">
        <v>34</v>
      </c>
      <c r="X1280" s="26" t="s">
        <v>48</v>
      </c>
      <c r="Y1280" s="26" t="s">
        <v>34</v>
      </c>
      <c r="Z1280" s="26" t="s">
        <v>48</v>
      </c>
      <c r="AA1280" s="9"/>
    </row>
    <row r="1281" spans="1:32" ht="16.5" thickTop="1" thickBot="1" x14ac:dyDescent="0.3">
      <c r="A1281" s="9"/>
      <c r="B1281" s="9"/>
      <c r="C1281" s="9"/>
      <c r="D1281" s="9"/>
      <c r="E1281" s="11"/>
      <c r="F1281" s="11"/>
      <c r="G1281" s="14"/>
      <c r="H1281" s="11"/>
      <c r="I1281" s="15">
        <v>5</v>
      </c>
      <c r="J1281" s="11">
        <v>40</v>
      </c>
      <c r="K1281" s="12">
        <f>CEILING(H1280*J1281/100*0.9,2.5)</f>
        <v>37.5</v>
      </c>
      <c r="M1281" s="9"/>
      <c r="N1281" s="14"/>
      <c r="O1281" s="11"/>
      <c r="P1281" s="15">
        <v>3</v>
      </c>
      <c r="Q1281" s="11">
        <v>70</v>
      </c>
      <c r="R1281" s="12">
        <f>CEILING(O1280*Q1281/100*0.9,5)</f>
        <v>155</v>
      </c>
      <c r="T1281" s="9"/>
      <c r="U1281" s="8">
        <f>IF(V1263&gt;11.5,U1263+2.5,U1263)</f>
        <v>17.5</v>
      </c>
      <c r="V1281" s="4"/>
      <c r="W1281" s="8">
        <f>IF(X1263&gt;11.5,W1263+2.5,W1263)</f>
        <v>35</v>
      </c>
      <c r="X1281" s="24"/>
      <c r="Y1281" s="8">
        <f>IF(Z1263&gt;11.5,Y1263+2,Y1263)</f>
        <v>8</v>
      </c>
      <c r="Z1281" s="24"/>
      <c r="AA1281" s="9"/>
    </row>
    <row r="1282" spans="1:32" ht="16.5" thickTop="1" thickBot="1" x14ac:dyDescent="0.3">
      <c r="A1282" s="9"/>
      <c r="B1282" s="9"/>
      <c r="C1282" s="9"/>
      <c r="D1282" s="9"/>
      <c r="E1282" s="11"/>
      <c r="F1282" s="11"/>
      <c r="G1282" s="14"/>
      <c r="H1282" s="11"/>
      <c r="I1282" s="15">
        <v>5</v>
      </c>
      <c r="J1282" s="11">
        <v>40</v>
      </c>
      <c r="K1282" s="12">
        <f>CEILING(H1280*J1282/100*0.9,2.5)</f>
        <v>37.5</v>
      </c>
      <c r="M1282" s="9"/>
      <c r="N1282" s="14"/>
      <c r="O1282" s="11"/>
      <c r="P1282" s="15">
        <v>3</v>
      </c>
      <c r="Q1282" s="11">
        <v>70</v>
      </c>
      <c r="R1282" s="12">
        <f>CEILING(O1280*Q1282/100*0.9,5)</f>
        <v>155</v>
      </c>
      <c r="T1282" s="9"/>
      <c r="U1282" s="8">
        <f>U1281</f>
        <v>17.5</v>
      </c>
      <c r="V1282" s="3"/>
      <c r="W1282" s="8">
        <f>W1281</f>
        <v>35</v>
      </c>
      <c r="X1282" s="24"/>
      <c r="Y1282" s="8">
        <f>Y1281</f>
        <v>8</v>
      </c>
      <c r="Z1282" s="24"/>
      <c r="AA1282" s="9"/>
    </row>
    <row r="1283" spans="1:32" ht="16.5" thickTop="1" thickBot="1" x14ac:dyDescent="0.3">
      <c r="A1283" s="9"/>
      <c r="B1283" s="9"/>
      <c r="C1283" s="9"/>
      <c r="D1283" s="9"/>
      <c r="E1283" s="11"/>
      <c r="F1283" s="11"/>
      <c r="G1283" s="14"/>
      <c r="H1283" s="11"/>
      <c r="I1283" s="15">
        <v>5</v>
      </c>
      <c r="J1283" s="11">
        <v>50</v>
      </c>
      <c r="K1283" s="12">
        <f>CEILING(H1280*J1283/100*0.9,2.5)</f>
        <v>45</v>
      </c>
      <c r="M1283" s="9"/>
      <c r="N1283" s="14"/>
      <c r="O1283" s="11"/>
      <c r="P1283" s="15">
        <v>3</v>
      </c>
      <c r="Q1283" s="11">
        <v>80</v>
      </c>
      <c r="R1283" s="12">
        <f>CEILING(O1280*Q1283/100*0.9,5)</f>
        <v>175</v>
      </c>
      <c r="T1283" s="9"/>
      <c r="U1283" s="8">
        <f>U1282</f>
        <v>17.5</v>
      </c>
      <c r="W1283" s="8">
        <f>W1282</f>
        <v>35</v>
      </c>
      <c r="X1283" s="24"/>
      <c r="Y1283" s="8">
        <f>Y1282</f>
        <v>8</v>
      </c>
      <c r="Z1283" s="24"/>
      <c r="AA1283" s="9"/>
    </row>
    <row r="1284" spans="1:32" ht="16.5" thickTop="1" thickBot="1" x14ac:dyDescent="0.3">
      <c r="A1284" s="9"/>
      <c r="B1284" s="9"/>
      <c r="C1284" s="9"/>
      <c r="D1284" s="9"/>
      <c r="E1284" s="11"/>
      <c r="F1284" s="11"/>
      <c r="G1284" s="14"/>
      <c r="H1284" s="11"/>
      <c r="I1284" s="15">
        <v>5</v>
      </c>
      <c r="J1284" s="11">
        <v>50</v>
      </c>
      <c r="K1284" s="12">
        <f>CEILING(H1280*J1284/100*0.9,2.5)</f>
        <v>45</v>
      </c>
      <c r="M1284" s="9"/>
      <c r="N1284" s="14"/>
      <c r="O1284" s="11"/>
      <c r="P1284" s="15">
        <v>3</v>
      </c>
      <c r="Q1284" s="11">
        <v>80</v>
      </c>
      <c r="R1284" s="12">
        <f>CEILING(O1280*Q1284/100*0.9,5)</f>
        <v>175</v>
      </c>
      <c r="T1284" s="9"/>
      <c r="U1284" s="8">
        <f>U1283</f>
        <v>17.5</v>
      </c>
      <c r="W1284" s="8">
        <f>W1283</f>
        <v>35</v>
      </c>
      <c r="X1284" s="25"/>
      <c r="Y1284" s="8">
        <f>Y1283</f>
        <v>8</v>
      </c>
      <c r="Z1284" s="25"/>
      <c r="AA1284" s="9"/>
    </row>
    <row r="1285" spans="1:32" ht="16.5" thickTop="1" thickBot="1" x14ac:dyDescent="0.3">
      <c r="A1285" s="9"/>
      <c r="B1285" s="9"/>
      <c r="C1285" s="9"/>
      <c r="D1285" s="9"/>
      <c r="E1285" s="11"/>
      <c r="F1285" s="11"/>
      <c r="G1285" s="14"/>
      <c r="H1285" s="11"/>
      <c r="I1285" s="16">
        <v>5</v>
      </c>
      <c r="J1285" s="11">
        <v>60</v>
      </c>
      <c r="K1285" s="12">
        <f>CEILING(H1280*J1285/100*0.9,2.5)</f>
        <v>55</v>
      </c>
      <c r="M1285" s="9"/>
      <c r="N1285" s="14"/>
      <c r="O1285" s="11"/>
      <c r="P1285" s="16">
        <v>3</v>
      </c>
      <c r="Q1285" s="11">
        <v>90</v>
      </c>
      <c r="R1285" s="12">
        <f>CEILING(O1280*Q1285/100*0.9,5)</f>
        <v>195</v>
      </c>
      <c r="T1285" s="9"/>
      <c r="U1285" s="9"/>
      <c r="V1285" s="9"/>
      <c r="W1285" s="9"/>
      <c r="X1285" s="9"/>
      <c r="Y1285" s="9"/>
      <c r="Z1285" s="9"/>
      <c r="AA1285" s="9"/>
      <c r="AD1285">
        <f>K1285*L1285*0.0333+K1285</f>
        <v>55</v>
      </c>
      <c r="AF1285">
        <f>R1285*S1285*0.0333+R1285</f>
        <v>195</v>
      </c>
    </row>
    <row r="1286" spans="1:32" ht="16.5" thickTop="1" thickBot="1" x14ac:dyDescent="0.3">
      <c r="A1286" s="9"/>
      <c r="B1286" s="9"/>
      <c r="C1286">
        <f>IF(H1286&gt;3.4,0,H1286)+IF(O1286&gt;3.4,0,O1286)</f>
        <v>2</v>
      </c>
      <c r="D1286" t="s">
        <v>17</v>
      </c>
      <c r="E1286" t="s">
        <v>2</v>
      </c>
      <c r="F1286" s="9"/>
      <c r="G1286" s="14" t="s">
        <v>14</v>
      </c>
      <c r="H1286" s="11">
        <v>4</v>
      </c>
      <c r="I1286" s="11"/>
      <c r="J1286" s="11"/>
      <c r="K1286" s="11"/>
      <c r="L1286" s="9"/>
      <c r="M1286" s="9"/>
      <c r="N1286" s="14" t="s">
        <v>12</v>
      </c>
      <c r="O1286" s="11">
        <v>2</v>
      </c>
      <c r="P1286" s="11"/>
      <c r="Q1286" s="11"/>
      <c r="R1286" s="11"/>
      <c r="S1286" s="9"/>
      <c r="T1286" s="9"/>
      <c r="U1286" s="9"/>
      <c r="V1286" s="27" t="s">
        <v>47</v>
      </c>
      <c r="W1286" s="9"/>
      <c r="X1286" s="17" t="s">
        <v>27</v>
      </c>
      <c r="Y1286" s="9"/>
      <c r="Z1286" s="9"/>
      <c r="AA1286" s="9"/>
    </row>
    <row r="1287" spans="1:32" ht="31.5" thickTop="1" thickBot="1" x14ac:dyDescent="0.3">
      <c r="A1287" s="9"/>
      <c r="B1287" s="9"/>
      <c r="C1287" s="9"/>
      <c r="D1287" s="9"/>
      <c r="E1287" s="11"/>
      <c r="F1287" s="11"/>
      <c r="G1287" s="14" t="s">
        <v>33</v>
      </c>
      <c r="H1287" s="20">
        <f>H1273</f>
        <v>172.5</v>
      </c>
      <c r="I1287" s="11" t="s">
        <v>31</v>
      </c>
      <c r="J1287" s="11" t="s">
        <v>30</v>
      </c>
      <c r="K1287" s="11" t="s">
        <v>34</v>
      </c>
      <c r="L1287" s="10" t="s">
        <v>32</v>
      </c>
      <c r="M1287" s="10"/>
      <c r="N1287" s="14" t="s">
        <v>33</v>
      </c>
      <c r="O1287" s="20">
        <f>O1273</f>
        <v>200</v>
      </c>
      <c r="P1287" s="11" t="s">
        <v>31</v>
      </c>
      <c r="Q1287" s="11" t="s">
        <v>30</v>
      </c>
      <c r="R1287" s="11" t="s">
        <v>34</v>
      </c>
      <c r="S1287" s="10" t="s">
        <v>32</v>
      </c>
      <c r="T1287" s="10"/>
      <c r="U1287" s="26" t="s">
        <v>34</v>
      </c>
      <c r="V1287" s="26" t="s">
        <v>48</v>
      </c>
      <c r="W1287" s="26" t="s">
        <v>34</v>
      </c>
      <c r="X1287" s="26" t="s">
        <v>48</v>
      </c>
      <c r="Y1287" s="9"/>
      <c r="Z1287" s="9"/>
      <c r="AA1287" s="9"/>
    </row>
    <row r="1288" spans="1:32" ht="16.5" thickTop="1" thickBot="1" x14ac:dyDescent="0.3">
      <c r="A1288" s="9"/>
      <c r="B1288" s="9"/>
      <c r="C1288" s="9"/>
      <c r="D1288" s="9"/>
      <c r="E1288" s="11"/>
      <c r="F1288" s="11"/>
      <c r="G1288" s="14"/>
      <c r="H1288" s="11"/>
      <c r="I1288" s="15">
        <v>5</v>
      </c>
      <c r="J1288" s="11">
        <v>40</v>
      </c>
      <c r="K1288" s="12">
        <f>CEILING(H1287*J1288/100*0.9,2.5)</f>
        <v>62.5</v>
      </c>
      <c r="M1288" s="9"/>
      <c r="N1288" s="14"/>
      <c r="O1288" s="11"/>
      <c r="P1288" s="15">
        <v>3</v>
      </c>
      <c r="Q1288" s="11">
        <v>70</v>
      </c>
      <c r="R1288" s="12">
        <f>CEILING(O1287*Q1288/100*0.9,5)</f>
        <v>130</v>
      </c>
      <c r="T1288" s="9"/>
      <c r="U1288" s="8">
        <f>IF(V1270&gt;11.5,U1270+2.5,U1270)</f>
        <v>60</v>
      </c>
      <c r="W1288" s="8">
        <f>IF(X1270&gt;11.5,W1270+2.5,W1270)</f>
        <v>42.5</v>
      </c>
      <c r="X1288" s="24"/>
      <c r="Y1288" s="9"/>
      <c r="Z1288" s="9"/>
      <c r="AA1288" s="9"/>
    </row>
    <row r="1289" spans="1:32" ht="16.5" thickTop="1" thickBot="1" x14ac:dyDescent="0.3">
      <c r="A1289" s="9"/>
      <c r="B1289" s="9"/>
      <c r="C1289" s="9"/>
      <c r="D1289" s="9"/>
      <c r="E1289" s="11"/>
      <c r="F1289" s="11"/>
      <c r="G1289" s="14"/>
      <c r="H1289" s="11"/>
      <c r="I1289" s="15">
        <v>5</v>
      </c>
      <c r="J1289" s="11">
        <v>40</v>
      </c>
      <c r="K1289" s="12">
        <f>CEILING(H1287*J1289/100*0.9,2.5)</f>
        <v>62.5</v>
      </c>
      <c r="M1289" s="9"/>
      <c r="N1289" s="14"/>
      <c r="O1289" s="11"/>
      <c r="P1289" s="15">
        <v>3</v>
      </c>
      <c r="Q1289" s="11">
        <v>70</v>
      </c>
      <c r="R1289" s="12">
        <f>CEILING(O1287*Q1289/100*0.9,5)</f>
        <v>130</v>
      </c>
      <c r="T1289" s="9"/>
      <c r="U1289" s="8">
        <f>U1288</f>
        <v>60</v>
      </c>
      <c r="W1289" s="8">
        <f>W1288</f>
        <v>42.5</v>
      </c>
      <c r="X1289" s="24"/>
      <c r="Y1289" s="9"/>
      <c r="Z1289" s="9"/>
      <c r="AA1289" s="9"/>
    </row>
    <row r="1290" spans="1:32" ht="16.5" thickTop="1" thickBot="1" x14ac:dyDescent="0.3">
      <c r="A1290" s="9"/>
      <c r="B1290" s="9"/>
      <c r="C1290" s="9"/>
      <c r="D1290" s="9"/>
      <c r="E1290" s="11"/>
      <c r="F1290" s="11"/>
      <c r="G1290" s="14"/>
      <c r="H1290" s="11"/>
      <c r="I1290" s="15">
        <v>5</v>
      </c>
      <c r="J1290" s="11">
        <v>50</v>
      </c>
      <c r="K1290" s="12">
        <f>CEILING(H1287*J1290/100*0.9,2.5)</f>
        <v>80</v>
      </c>
      <c r="M1290" s="9"/>
      <c r="N1290" s="14"/>
      <c r="O1290" s="11"/>
      <c r="P1290" s="15">
        <v>3</v>
      </c>
      <c r="Q1290" s="11">
        <v>80</v>
      </c>
      <c r="R1290" s="12">
        <f>CEILING(O1287*Q1290/100*0.9,5)</f>
        <v>145</v>
      </c>
      <c r="T1290" s="9"/>
      <c r="U1290" s="8">
        <f>U1289</f>
        <v>60</v>
      </c>
      <c r="W1290" s="8">
        <f>W1289</f>
        <v>42.5</v>
      </c>
      <c r="X1290" s="24"/>
      <c r="Y1290" s="9"/>
      <c r="Z1290" s="9"/>
      <c r="AA1290" s="9"/>
    </row>
    <row r="1291" spans="1:32" ht="16.5" thickTop="1" thickBot="1" x14ac:dyDescent="0.3">
      <c r="A1291" s="9"/>
      <c r="B1291" s="9"/>
      <c r="C1291" s="9"/>
      <c r="D1291" s="9"/>
      <c r="E1291" s="11"/>
      <c r="F1291" s="11"/>
      <c r="G1291" s="14"/>
      <c r="H1291" s="11"/>
      <c r="I1291" s="15">
        <v>5</v>
      </c>
      <c r="J1291" s="11">
        <v>50</v>
      </c>
      <c r="K1291" s="12">
        <f>CEILING(H1287*J1291/100*0.9,2.5)</f>
        <v>80</v>
      </c>
      <c r="M1291" s="9"/>
      <c r="N1291" s="14"/>
      <c r="O1291" s="11"/>
      <c r="P1291" s="15">
        <v>3</v>
      </c>
      <c r="Q1291" s="11">
        <v>80</v>
      </c>
      <c r="R1291" s="12">
        <f>CEILING(O1287*Q1291/100*0.9,5)</f>
        <v>145</v>
      </c>
      <c r="T1291" s="9"/>
      <c r="U1291" s="8">
        <f>U1290</f>
        <v>60</v>
      </c>
      <c r="W1291" s="8">
        <f>W1290</f>
        <v>42.5</v>
      </c>
      <c r="X1291" s="25"/>
      <c r="Y1291" s="9"/>
      <c r="Z1291" s="9"/>
      <c r="AA1291" s="9"/>
    </row>
    <row r="1292" spans="1:32" ht="16.5" thickTop="1" thickBot="1" x14ac:dyDescent="0.3">
      <c r="A1292" s="9"/>
      <c r="B1292" s="9"/>
      <c r="C1292" s="9"/>
      <c r="D1292" s="9"/>
      <c r="E1292" s="11"/>
      <c r="F1292" s="11"/>
      <c r="G1292" s="14"/>
      <c r="H1292" s="11"/>
      <c r="I1292" s="16">
        <v>5</v>
      </c>
      <c r="J1292" s="11">
        <v>60</v>
      </c>
      <c r="K1292" s="12">
        <f>CEILING(H1287*J1292/100*0.9,2.5)</f>
        <v>95</v>
      </c>
      <c r="M1292" s="9"/>
      <c r="N1292" s="14"/>
      <c r="O1292" s="11"/>
      <c r="P1292" s="16">
        <v>3</v>
      </c>
      <c r="Q1292" s="11">
        <v>90</v>
      </c>
      <c r="R1292" s="12">
        <f>CEILING(O1287*Q1292/100*0.9,5)</f>
        <v>165</v>
      </c>
      <c r="T1292" s="9"/>
      <c r="U1292" s="9"/>
      <c r="V1292" s="9"/>
      <c r="W1292" s="9"/>
      <c r="X1292" s="9"/>
      <c r="Y1292" s="9"/>
      <c r="Z1292" s="9"/>
      <c r="AA1292" s="9"/>
      <c r="AC1292">
        <f>K1292*L1292*0.0333+K1292</f>
        <v>95</v>
      </c>
      <c r="AE1292">
        <f>R1292*S1292*0.0333+R1292</f>
        <v>165</v>
      </c>
    </row>
    <row r="1293" spans="1:32" ht="16.5" thickTop="1" thickBot="1" x14ac:dyDescent="0.3">
      <c r="A1293" s="9"/>
      <c r="B1293" s="1" t="s">
        <v>92</v>
      </c>
      <c r="C1293">
        <f>IF(H1293&gt;3.4,0,H1293)+IF(O1293&gt;3.4,0,O1293)</f>
        <v>4</v>
      </c>
      <c r="D1293" t="s">
        <v>15</v>
      </c>
      <c r="E1293" t="s">
        <v>2</v>
      </c>
      <c r="F1293" s="9"/>
      <c r="G1293" s="14" t="s">
        <v>14</v>
      </c>
      <c r="H1293" s="11">
        <v>1</v>
      </c>
      <c r="I1293" s="11"/>
      <c r="J1293" s="11"/>
      <c r="K1293" s="11"/>
      <c r="L1293" s="9"/>
      <c r="M1293" s="9"/>
      <c r="N1293" s="14" t="s">
        <v>12</v>
      </c>
      <c r="O1293" s="11">
        <v>3</v>
      </c>
      <c r="P1293" s="11"/>
      <c r="Q1293" s="11"/>
      <c r="R1293" s="11"/>
      <c r="S1293" s="9"/>
      <c r="T1293" s="9"/>
      <c r="U1293" s="30"/>
      <c r="V1293" s="29" t="s">
        <v>49</v>
      </c>
      <c r="W1293" s="9"/>
      <c r="X1293" s="31" t="s">
        <v>27</v>
      </c>
      <c r="Y1293" s="9"/>
      <c r="Z1293" s="9"/>
      <c r="AA1293" s="9"/>
    </row>
    <row r="1294" spans="1:32" ht="31.5" thickTop="1" thickBot="1" x14ac:dyDescent="0.3">
      <c r="A1294" s="9"/>
      <c r="B1294" s="9"/>
      <c r="C1294" s="9"/>
      <c r="D1294" s="9"/>
      <c r="E1294" s="11"/>
      <c r="F1294" s="11"/>
      <c r="G1294" s="14" t="s">
        <v>33</v>
      </c>
      <c r="H1294" s="20">
        <f>H1287+IF(L1276&lt;3.5,2.5,5)</f>
        <v>175</v>
      </c>
      <c r="I1294" s="11" t="s">
        <v>31</v>
      </c>
      <c r="J1294" s="11" t="s">
        <v>30</v>
      </c>
      <c r="K1294" s="11" t="s">
        <v>34</v>
      </c>
      <c r="L1294" s="10" t="s">
        <v>32</v>
      </c>
      <c r="M1294" s="10"/>
      <c r="N1294" s="14"/>
      <c r="O1294" s="20">
        <f>O1287</f>
        <v>200</v>
      </c>
      <c r="P1294" s="11" t="s">
        <v>31</v>
      </c>
      <c r="Q1294" s="11" t="s">
        <v>30</v>
      </c>
      <c r="R1294" s="11" t="s">
        <v>34</v>
      </c>
      <c r="S1294" s="10" t="s">
        <v>32</v>
      </c>
      <c r="T1294" s="10"/>
      <c r="U1294" s="26" t="s">
        <v>34</v>
      </c>
      <c r="V1294" s="26" t="s">
        <v>48</v>
      </c>
      <c r="W1294" s="26" t="s">
        <v>34</v>
      </c>
      <c r="X1294" s="26" t="s">
        <v>48</v>
      </c>
      <c r="Y1294" s="9"/>
      <c r="Z1294" s="9"/>
      <c r="AA1294" s="9"/>
    </row>
    <row r="1295" spans="1:32" ht="16.5" thickTop="1" thickBot="1" x14ac:dyDescent="0.3">
      <c r="A1295" s="9"/>
      <c r="B1295" s="9"/>
      <c r="C1295" s="9"/>
      <c r="D1295" s="9"/>
      <c r="E1295" s="11"/>
      <c r="F1295" s="11"/>
      <c r="G1295" s="14"/>
      <c r="H1295" s="11"/>
      <c r="I1295" s="15">
        <v>5</v>
      </c>
      <c r="J1295" s="11">
        <v>65</v>
      </c>
      <c r="K1295" s="12">
        <f>CEILING(H1294*J1295/100*0.9,2.5)</f>
        <v>102.5</v>
      </c>
      <c r="M1295" s="9"/>
      <c r="N1295" s="14"/>
      <c r="O1295" s="11"/>
      <c r="P1295" s="15">
        <v>5</v>
      </c>
      <c r="Q1295" s="11">
        <v>75</v>
      </c>
      <c r="R1295" s="12">
        <f>CEILING(O1294*0.9*Q1295/100,5)</f>
        <v>135</v>
      </c>
      <c r="T1295" s="9"/>
      <c r="U1295" s="8">
        <f>IF(V1277&gt;11.5,U1277+2.5,U1277)</f>
        <v>70</v>
      </c>
      <c r="V1295" s="4"/>
      <c r="W1295" s="8">
        <f>IF(X1291&gt;11.5,W1291+2.5,W1291)</f>
        <v>42.5</v>
      </c>
      <c r="X1295" s="24"/>
      <c r="Y1295" s="9"/>
      <c r="Z1295" s="9"/>
      <c r="AA1295" s="9"/>
    </row>
    <row r="1296" spans="1:32" ht="16.5" thickTop="1" thickBot="1" x14ac:dyDescent="0.3">
      <c r="A1296" s="9"/>
      <c r="B1296" s="9"/>
      <c r="C1296" s="9"/>
      <c r="D1296" s="9"/>
      <c r="E1296" s="11"/>
      <c r="F1296" s="11"/>
      <c r="G1296" s="14"/>
      <c r="H1296" s="11"/>
      <c r="I1296" s="15">
        <v>5</v>
      </c>
      <c r="J1296" s="11">
        <v>65</v>
      </c>
      <c r="K1296" s="12">
        <f>CEILING(H1294*J1296/100*0.9,2.5)</f>
        <v>102.5</v>
      </c>
      <c r="M1296" s="9"/>
      <c r="N1296" s="14"/>
      <c r="O1296" s="11"/>
      <c r="P1296" s="15">
        <v>3</v>
      </c>
      <c r="Q1296" s="11">
        <v>85</v>
      </c>
      <c r="R1296" s="12">
        <f>CEILING(O1294*0.9*Q1296/100,5)</f>
        <v>155</v>
      </c>
      <c r="T1296" s="9"/>
      <c r="U1296" s="8">
        <f>U1295</f>
        <v>70</v>
      </c>
      <c r="V1296" s="4"/>
      <c r="W1296" s="8">
        <f>W1295</f>
        <v>42.5</v>
      </c>
      <c r="X1296" s="24"/>
      <c r="Y1296" s="9"/>
      <c r="Z1296" s="9"/>
      <c r="AA1296" s="9"/>
    </row>
    <row r="1297" spans="1:32" ht="16.5" thickTop="1" thickBot="1" x14ac:dyDescent="0.3">
      <c r="A1297" s="9"/>
      <c r="B1297" s="9"/>
      <c r="C1297" s="9"/>
      <c r="D1297" s="9"/>
      <c r="E1297" s="11"/>
      <c r="F1297" s="11"/>
      <c r="G1297" s="14"/>
      <c r="H1297" s="11"/>
      <c r="I1297" s="15">
        <v>5</v>
      </c>
      <c r="J1297" s="11">
        <v>75</v>
      </c>
      <c r="K1297" s="12">
        <f>CEILING(H1294*J1297/100*0.9,2.5)</f>
        <v>120</v>
      </c>
      <c r="M1297" s="9"/>
      <c r="N1297" s="14"/>
      <c r="O1297" s="11" t="s">
        <v>35</v>
      </c>
      <c r="P1297" s="15">
        <v>1</v>
      </c>
      <c r="Q1297" s="11">
        <v>95</v>
      </c>
      <c r="R1297" s="12">
        <f>CEILING(O1294*0.9*Q1297/100,5)</f>
        <v>175</v>
      </c>
      <c r="T1297" s="9"/>
      <c r="U1297" s="8">
        <f>U1296</f>
        <v>70</v>
      </c>
      <c r="V1297" s="4"/>
      <c r="W1297" s="8">
        <f>W1296</f>
        <v>42.5</v>
      </c>
      <c r="X1297" s="24"/>
      <c r="Y1297" s="9"/>
      <c r="Z1297" s="9"/>
      <c r="AA1297" s="9"/>
    </row>
    <row r="1298" spans="1:32" ht="16.5" thickTop="1" thickBot="1" x14ac:dyDescent="0.3">
      <c r="A1298" s="9"/>
      <c r="B1298" s="9"/>
      <c r="C1298" s="9"/>
      <c r="D1298" s="9"/>
      <c r="E1298" s="11"/>
      <c r="F1298" s="11"/>
      <c r="G1298" s="14"/>
      <c r="H1298" s="11"/>
      <c r="I1298" s="15">
        <v>5</v>
      </c>
      <c r="J1298" s="11">
        <v>75</v>
      </c>
      <c r="K1298" s="12">
        <f>CEILING(H1294*J1298/100*0.9,2.5)</f>
        <v>120</v>
      </c>
      <c r="M1298" s="9"/>
      <c r="N1298" s="14"/>
      <c r="O1298" s="11"/>
      <c r="P1298" s="11"/>
      <c r="Q1298" s="11"/>
      <c r="R1298" s="11"/>
      <c r="S1298" s="9"/>
      <c r="T1298" s="9"/>
      <c r="U1298" s="8">
        <f>U1297</f>
        <v>70</v>
      </c>
      <c r="V1298" s="4"/>
      <c r="W1298" s="8">
        <f>W1297</f>
        <v>42.5</v>
      </c>
      <c r="X1298" s="25"/>
      <c r="Y1298" s="9"/>
      <c r="Z1298" s="9"/>
      <c r="AA1298" s="9"/>
    </row>
    <row r="1299" spans="1:32" ht="16.5" thickTop="1" thickBot="1" x14ac:dyDescent="0.3">
      <c r="A1299" s="9"/>
      <c r="B1299" s="9"/>
      <c r="C1299" s="9"/>
      <c r="D1299" s="9"/>
      <c r="E1299" s="11"/>
      <c r="F1299" s="11"/>
      <c r="G1299" s="14"/>
      <c r="H1299" s="11"/>
      <c r="I1299" s="15">
        <v>5</v>
      </c>
      <c r="J1299" s="11">
        <v>85</v>
      </c>
      <c r="K1299" s="12">
        <f>CEILING(H1294*J1299/100*0.9,2.5)</f>
        <v>135</v>
      </c>
      <c r="M1299" s="9"/>
      <c r="N1299" s="14"/>
      <c r="O1299" s="11"/>
      <c r="P1299" s="11"/>
      <c r="Q1299" s="11"/>
      <c r="R1299" s="11"/>
      <c r="S1299" s="9"/>
      <c r="T1299" s="9"/>
      <c r="U1299" s="9"/>
      <c r="V1299" s="9"/>
      <c r="W1299" s="9"/>
      <c r="X1299" s="9"/>
      <c r="Y1299" s="9"/>
      <c r="Z1299" s="9"/>
      <c r="AA1299" s="9"/>
      <c r="AC1299">
        <f>K1299*L1299*0.0333+K1299</f>
        <v>135</v>
      </c>
      <c r="AE1299">
        <f>R1297*S1297*0.0333+R1297</f>
        <v>175</v>
      </c>
    </row>
    <row r="1300" spans="1:32" ht="16.5" thickTop="1" thickBot="1" x14ac:dyDescent="0.3">
      <c r="A1300" s="9"/>
      <c r="B1300" s="9"/>
      <c r="C1300">
        <f>IF(H1300&gt;3.4,0,H1300)+IF(O1300&gt;3.4,0,O1300)</f>
        <v>4</v>
      </c>
      <c r="D1300" t="s">
        <v>16</v>
      </c>
      <c r="E1300" t="s">
        <v>3</v>
      </c>
      <c r="F1300" s="9"/>
      <c r="G1300" s="14" t="s">
        <v>4</v>
      </c>
      <c r="H1300" s="11">
        <v>1</v>
      </c>
      <c r="I1300" s="11"/>
      <c r="J1300" s="11"/>
      <c r="K1300" s="11"/>
      <c r="L1300" s="9"/>
      <c r="M1300" s="9"/>
      <c r="N1300" s="14" t="s">
        <v>13</v>
      </c>
      <c r="O1300" s="11">
        <v>3</v>
      </c>
      <c r="P1300" s="11"/>
      <c r="Q1300" s="11"/>
      <c r="R1300" s="11"/>
      <c r="S1300" s="9"/>
      <c r="T1300" s="9"/>
      <c r="U1300" s="9"/>
      <c r="V1300" s="28" t="s">
        <v>28</v>
      </c>
      <c r="W1300" s="9"/>
      <c r="X1300" s="27" t="s">
        <v>25</v>
      </c>
      <c r="Y1300" s="9"/>
      <c r="Z1300" s="27" t="s">
        <v>26</v>
      </c>
      <c r="AA1300" s="9"/>
    </row>
    <row r="1301" spans="1:32" ht="31.5" thickTop="1" thickBot="1" x14ac:dyDescent="0.3">
      <c r="A1301" s="9"/>
      <c r="B1301" s="9"/>
      <c r="C1301" s="9"/>
      <c r="D1301" s="9"/>
      <c r="E1301" s="11"/>
      <c r="F1301" s="11"/>
      <c r="G1301" s="14" t="s">
        <v>33</v>
      </c>
      <c r="H1301" s="20">
        <f>H1259+IF(L1262&lt;3.5,2.5,5)</f>
        <v>102.5</v>
      </c>
      <c r="I1301" s="11" t="s">
        <v>31</v>
      </c>
      <c r="J1301" s="11" t="s">
        <v>30</v>
      </c>
      <c r="K1301" s="11" t="s">
        <v>34</v>
      </c>
      <c r="L1301" s="10" t="s">
        <v>32</v>
      </c>
      <c r="M1301" s="10"/>
      <c r="N1301" s="14"/>
      <c r="O1301" s="20">
        <f>O1280</f>
        <v>240</v>
      </c>
      <c r="P1301" s="11" t="s">
        <v>31</v>
      </c>
      <c r="Q1301" s="11" t="s">
        <v>30</v>
      </c>
      <c r="R1301" s="11" t="s">
        <v>34</v>
      </c>
      <c r="S1301" s="10" t="s">
        <v>32</v>
      </c>
      <c r="T1301" s="10"/>
      <c r="U1301" s="26" t="s">
        <v>34</v>
      </c>
      <c r="V1301" s="26" t="s">
        <v>48</v>
      </c>
      <c r="W1301" s="26" t="s">
        <v>34</v>
      </c>
      <c r="X1301" s="26" t="s">
        <v>48</v>
      </c>
      <c r="Y1301" s="26" t="s">
        <v>34</v>
      </c>
      <c r="Z1301" s="26" t="s">
        <v>48</v>
      </c>
      <c r="AA1301" s="9"/>
    </row>
    <row r="1302" spans="1:32" ht="16.5" thickTop="1" thickBot="1" x14ac:dyDescent="0.3">
      <c r="A1302" s="9"/>
      <c r="B1302" s="9"/>
      <c r="C1302" s="9"/>
      <c r="D1302" s="9"/>
      <c r="E1302" s="11"/>
      <c r="F1302" s="11"/>
      <c r="G1302" s="14"/>
      <c r="H1302" s="11"/>
      <c r="I1302" s="15">
        <v>5</v>
      </c>
      <c r="J1302" s="11">
        <v>65</v>
      </c>
      <c r="K1302" s="12">
        <f>CEILING(H1301*J1302/100*0.9,2.5)</f>
        <v>60</v>
      </c>
      <c r="M1302" s="9"/>
      <c r="N1302" s="14"/>
      <c r="O1302" s="11"/>
      <c r="P1302" s="15">
        <v>5</v>
      </c>
      <c r="Q1302" s="11">
        <v>75</v>
      </c>
      <c r="R1302" s="12">
        <f>CEILING(O1301*0.9*Q1302/100,5)</f>
        <v>165</v>
      </c>
      <c r="T1302" s="9"/>
      <c r="U1302" s="8">
        <f>IF(V1284&gt;11.5,U1284+2.5,U1284)</f>
        <v>17.5</v>
      </c>
      <c r="V1302" s="4"/>
      <c r="W1302" s="8">
        <f>IF(X1284&gt;11.5,W1284+2.5,W1284)</f>
        <v>35</v>
      </c>
      <c r="X1302" s="24"/>
      <c r="Y1302" s="8">
        <f>IF(Z1284&gt;11.5,Y1284+2,Y1284)</f>
        <v>8</v>
      </c>
      <c r="Z1302" s="24"/>
      <c r="AA1302" s="9"/>
    </row>
    <row r="1303" spans="1:32" ht="16.5" thickTop="1" thickBot="1" x14ac:dyDescent="0.3">
      <c r="A1303" s="9"/>
      <c r="B1303" s="9"/>
      <c r="C1303" s="9"/>
      <c r="D1303" s="9"/>
      <c r="E1303" s="11"/>
      <c r="F1303" s="11"/>
      <c r="G1303" s="14"/>
      <c r="H1303" s="11"/>
      <c r="I1303" s="15">
        <v>5</v>
      </c>
      <c r="J1303" s="11">
        <v>65</v>
      </c>
      <c r="K1303" s="12">
        <f>CEILING(H1301*J1303/100*0.9,2.5)</f>
        <v>60</v>
      </c>
      <c r="M1303" s="9"/>
      <c r="N1303" s="14"/>
      <c r="O1303" s="11"/>
      <c r="P1303" s="15">
        <v>3</v>
      </c>
      <c r="Q1303" s="11">
        <v>85</v>
      </c>
      <c r="R1303" s="12">
        <f>CEILING(O1301*0.9*Q1303/100,5)</f>
        <v>185</v>
      </c>
      <c r="T1303" s="9"/>
      <c r="U1303" s="8">
        <f>U1302</f>
        <v>17.5</v>
      </c>
      <c r="V1303" s="3"/>
      <c r="W1303" s="8">
        <f>W1302</f>
        <v>35</v>
      </c>
      <c r="X1303" s="24"/>
      <c r="Y1303" s="8">
        <f>Y1302</f>
        <v>8</v>
      </c>
      <c r="Z1303" s="24"/>
      <c r="AA1303" s="9"/>
    </row>
    <row r="1304" spans="1:32" ht="16.5" thickTop="1" thickBot="1" x14ac:dyDescent="0.3">
      <c r="A1304" s="9"/>
      <c r="B1304" s="9"/>
      <c r="C1304" s="9"/>
      <c r="D1304" s="9"/>
      <c r="E1304" s="11"/>
      <c r="F1304" s="11"/>
      <c r="G1304" s="14"/>
      <c r="H1304" s="11"/>
      <c r="I1304" s="15">
        <v>5</v>
      </c>
      <c r="J1304" s="11">
        <v>75</v>
      </c>
      <c r="K1304" s="12">
        <f>CEILING(H1301*J1304/100*0.9,2.5)</f>
        <v>70</v>
      </c>
      <c r="M1304" s="9"/>
      <c r="N1304" s="14"/>
      <c r="O1304" s="11" t="s">
        <v>35</v>
      </c>
      <c r="P1304" s="15">
        <v>1</v>
      </c>
      <c r="Q1304" s="11">
        <v>95</v>
      </c>
      <c r="R1304" s="12">
        <f>CEILING(O1301*0.9*Q1304/100,5)</f>
        <v>210</v>
      </c>
      <c r="T1304" s="9"/>
      <c r="U1304" s="8">
        <f>U1303</f>
        <v>17.5</v>
      </c>
      <c r="W1304" s="8">
        <f>W1303</f>
        <v>35</v>
      </c>
      <c r="X1304" s="24"/>
      <c r="Y1304" s="8">
        <f>Y1303</f>
        <v>8</v>
      </c>
      <c r="Z1304" s="24"/>
      <c r="AA1304" s="9"/>
    </row>
    <row r="1305" spans="1:32" ht="16.5" thickTop="1" thickBot="1" x14ac:dyDescent="0.3">
      <c r="A1305" s="9"/>
      <c r="B1305" s="9"/>
      <c r="C1305" s="9"/>
      <c r="D1305" s="9"/>
      <c r="E1305" s="11"/>
      <c r="F1305" s="11"/>
      <c r="G1305" s="14"/>
      <c r="H1305" s="11"/>
      <c r="I1305" s="15">
        <v>5</v>
      </c>
      <c r="J1305" s="11">
        <v>75</v>
      </c>
      <c r="K1305" s="12">
        <f>CEILING(H1301*J1305/100*0.9,2.5)</f>
        <v>70</v>
      </c>
      <c r="M1305" s="9"/>
      <c r="N1305" s="14"/>
      <c r="O1305" s="11"/>
      <c r="P1305" s="11"/>
      <c r="Q1305" s="11"/>
      <c r="R1305" s="11"/>
      <c r="S1305" s="9"/>
      <c r="T1305" s="9"/>
      <c r="U1305" s="8">
        <f>U1304</f>
        <v>17.5</v>
      </c>
      <c r="W1305" s="8">
        <f>W1304</f>
        <v>35</v>
      </c>
      <c r="X1305" s="25"/>
      <c r="Y1305" s="8">
        <f>Y1304</f>
        <v>8</v>
      </c>
      <c r="Z1305" s="25"/>
      <c r="AA1305" s="9"/>
    </row>
    <row r="1306" spans="1:32" ht="16.5" thickTop="1" thickBot="1" x14ac:dyDescent="0.3">
      <c r="A1306" s="9"/>
      <c r="B1306" s="9"/>
      <c r="C1306" s="9"/>
      <c r="D1306" s="9"/>
      <c r="E1306" s="11"/>
      <c r="F1306" s="11"/>
      <c r="G1306" s="14"/>
      <c r="H1306" s="11"/>
      <c r="I1306" s="15">
        <v>5</v>
      </c>
      <c r="J1306" s="11">
        <v>85</v>
      </c>
      <c r="K1306" s="12">
        <f>CEILING(H1301*J1306/100*0.9,2.5)</f>
        <v>80</v>
      </c>
      <c r="M1306" s="9"/>
      <c r="N1306" s="14"/>
      <c r="O1306" s="11"/>
      <c r="P1306" s="11"/>
      <c r="Q1306" s="11"/>
      <c r="R1306" s="11"/>
      <c r="S1306" s="9"/>
      <c r="T1306" s="9"/>
      <c r="U1306" s="9"/>
      <c r="V1306" s="9"/>
      <c r="W1306" s="9"/>
      <c r="X1306" s="9"/>
      <c r="Y1306" s="9"/>
      <c r="Z1306" s="9"/>
      <c r="AA1306" s="9"/>
      <c r="AD1306">
        <f>K1306*L1306*0.0333+K1306</f>
        <v>80</v>
      </c>
      <c r="AF1306">
        <f>R1304*S1304*0.0333+R1304</f>
        <v>210</v>
      </c>
    </row>
    <row r="1307" spans="1:32" ht="16.5" thickTop="1" thickBot="1" x14ac:dyDescent="0.3">
      <c r="A1307" s="9"/>
      <c r="B1307" s="9"/>
      <c r="C1307">
        <f>IF(H1307&gt;3.4,0,H1307)+IF(O1307&gt;3.4,0,O1307)</f>
        <v>2</v>
      </c>
      <c r="D1307" t="s">
        <v>17</v>
      </c>
      <c r="E1307" t="s">
        <v>2</v>
      </c>
      <c r="F1307" s="9"/>
      <c r="G1307" s="14" t="s">
        <v>14</v>
      </c>
      <c r="H1307" s="11">
        <v>2</v>
      </c>
      <c r="I1307" s="11"/>
      <c r="J1307" s="11"/>
      <c r="K1307" s="11"/>
      <c r="L1307" s="9"/>
      <c r="M1307" s="9"/>
      <c r="N1307" s="14" t="s">
        <v>12</v>
      </c>
      <c r="O1307" s="11">
        <v>4</v>
      </c>
      <c r="P1307" s="11"/>
      <c r="Q1307" s="11"/>
      <c r="R1307" s="11"/>
      <c r="S1307" s="9"/>
      <c r="T1307" s="9"/>
      <c r="U1307" s="9"/>
      <c r="V1307" s="27" t="s">
        <v>47</v>
      </c>
      <c r="W1307" s="9"/>
      <c r="X1307" s="17" t="s">
        <v>27</v>
      </c>
      <c r="Y1307" s="9"/>
      <c r="Z1307" s="9"/>
      <c r="AA1307" s="9"/>
    </row>
    <row r="1308" spans="1:32" ht="31.5" thickTop="1" thickBot="1" x14ac:dyDescent="0.3">
      <c r="A1308" s="9"/>
      <c r="B1308" s="9"/>
      <c r="C1308" s="9"/>
      <c r="D1308" s="9"/>
      <c r="E1308" s="11"/>
      <c r="F1308" s="11"/>
      <c r="G1308" s="14" t="s">
        <v>33</v>
      </c>
      <c r="H1308" s="19">
        <f>H1294</f>
        <v>175</v>
      </c>
      <c r="I1308" s="11" t="s">
        <v>31</v>
      </c>
      <c r="J1308" s="11" t="s">
        <v>30</v>
      </c>
      <c r="K1308" s="11" t="s">
        <v>34</v>
      </c>
      <c r="L1308" s="10" t="s">
        <v>32</v>
      </c>
      <c r="M1308" s="10"/>
      <c r="N1308" s="14" t="s">
        <v>33</v>
      </c>
      <c r="O1308" s="20">
        <f>O1294</f>
        <v>200</v>
      </c>
      <c r="P1308" s="11" t="s">
        <v>31</v>
      </c>
      <c r="Q1308" s="11" t="s">
        <v>30</v>
      </c>
      <c r="R1308" s="11" t="s">
        <v>34</v>
      </c>
      <c r="S1308" s="10" t="s">
        <v>32</v>
      </c>
      <c r="T1308" s="10"/>
      <c r="U1308" s="26" t="s">
        <v>34</v>
      </c>
      <c r="V1308" s="26" t="s">
        <v>48</v>
      </c>
      <c r="W1308" s="26" t="s">
        <v>34</v>
      </c>
      <c r="X1308" s="26" t="s">
        <v>48</v>
      </c>
      <c r="Y1308" s="9"/>
      <c r="Z1308" s="9"/>
      <c r="AA1308" s="9"/>
    </row>
    <row r="1309" spans="1:32" ht="16.5" thickTop="1" thickBot="1" x14ac:dyDescent="0.3">
      <c r="A1309" s="9"/>
      <c r="B1309" s="9"/>
      <c r="C1309" s="9"/>
      <c r="D1309" s="9"/>
      <c r="E1309" s="11"/>
      <c r="F1309" s="11"/>
      <c r="G1309" s="14"/>
      <c r="H1309" s="11"/>
      <c r="I1309" s="15">
        <v>3</v>
      </c>
      <c r="J1309" s="11">
        <v>70</v>
      </c>
      <c r="K1309" s="12">
        <f>CEILING(H1308*J1309/100*0.9,2.5)</f>
        <v>112.5</v>
      </c>
      <c r="M1309" s="9"/>
      <c r="N1309" s="14"/>
      <c r="O1309" s="11"/>
      <c r="P1309" s="15">
        <v>5</v>
      </c>
      <c r="Q1309" s="11">
        <v>40</v>
      </c>
      <c r="R1309" s="12">
        <f>CEILING(O1308*Q1309/100*0.9,5)</f>
        <v>75</v>
      </c>
      <c r="T1309" s="9"/>
      <c r="U1309" s="8">
        <f>IF(V1291&gt;11.5,U1291+2.5,U1291)</f>
        <v>60</v>
      </c>
      <c r="W1309" s="8">
        <f>IF(X1291&gt;11.5,W1291+2.5,W1291)</f>
        <v>42.5</v>
      </c>
      <c r="X1309" s="24"/>
      <c r="Y1309" s="9"/>
      <c r="Z1309" s="9"/>
      <c r="AA1309" s="9"/>
    </row>
    <row r="1310" spans="1:32" ht="16.5" thickTop="1" thickBot="1" x14ac:dyDescent="0.3">
      <c r="A1310" s="9"/>
      <c r="B1310" s="9"/>
      <c r="C1310" s="9"/>
      <c r="D1310" s="9"/>
      <c r="E1310" s="11"/>
      <c r="F1310" s="11"/>
      <c r="G1310" s="14"/>
      <c r="H1310" s="11"/>
      <c r="I1310" s="15">
        <v>3</v>
      </c>
      <c r="J1310" s="11">
        <v>70</v>
      </c>
      <c r="K1310" s="12">
        <f>CEILING(H1308*J1310/100*0.9,2.5)</f>
        <v>112.5</v>
      </c>
      <c r="M1310" s="9"/>
      <c r="N1310" s="14"/>
      <c r="O1310" s="11"/>
      <c r="P1310" s="15">
        <v>5</v>
      </c>
      <c r="Q1310" s="11">
        <v>40</v>
      </c>
      <c r="R1310" s="12">
        <f>CEILING(O1308*Q1310/100*0.9,5)</f>
        <v>75</v>
      </c>
      <c r="T1310" s="9"/>
      <c r="U1310" s="8">
        <f>U1309</f>
        <v>60</v>
      </c>
      <c r="W1310" s="8">
        <f>W1309</f>
        <v>42.5</v>
      </c>
      <c r="X1310" s="24"/>
      <c r="Y1310" s="9"/>
      <c r="Z1310" s="9"/>
      <c r="AA1310" s="9"/>
    </row>
    <row r="1311" spans="1:32" ht="16.5" thickTop="1" thickBot="1" x14ac:dyDescent="0.3">
      <c r="A1311" s="9"/>
      <c r="B1311" s="9"/>
      <c r="C1311" s="9"/>
      <c r="D1311" s="9"/>
      <c r="E1311" s="11"/>
      <c r="F1311" s="11"/>
      <c r="G1311" s="14"/>
      <c r="H1311" s="11"/>
      <c r="I1311" s="15">
        <v>3</v>
      </c>
      <c r="J1311" s="11">
        <v>80</v>
      </c>
      <c r="K1311" s="12">
        <f>CEILING(H1308*J1311/100*0.9,2.5)</f>
        <v>127.5</v>
      </c>
      <c r="M1311" s="9"/>
      <c r="N1311" s="14"/>
      <c r="O1311" s="11"/>
      <c r="P1311" s="15">
        <v>5</v>
      </c>
      <c r="Q1311" s="11">
        <v>50</v>
      </c>
      <c r="R1311" s="12">
        <f>CEILING(O1308*Q1311/100*0.9,5)</f>
        <v>90</v>
      </c>
      <c r="T1311" s="9"/>
      <c r="U1311" s="8">
        <f>U1310</f>
        <v>60</v>
      </c>
      <c r="W1311" s="8">
        <f>W1310</f>
        <v>42.5</v>
      </c>
      <c r="X1311" s="24"/>
      <c r="Y1311" s="9"/>
      <c r="Z1311" s="9"/>
      <c r="AA1311" s="9"/>
    </row>
    <row r="1312" spans="1:32" ht="16.5" thickTop="1" thickBot="1" x14ac:dyDescent="0.3">
      <c r="A1312" s="9"/>
      <c r="B1312" s="9"/>
      <c r="C1312" s="9"/>
      <c r="D1312" s="9"/>
      <c r="E1312" s="11"/>
      <c r="F1312" s="11"/>
      <c r="G1312" s="14"/>
      <c r="H1312" s="11"/>
      <c r="I1312" s="15">
        <v>3</v>
      </c>
      <c r="J1312" s="11">
        <v>80</v>
      </c>
      <c r="K1312" s="12">
        <f>CEILING(H1308*J1312/100*0.9,2.5)</f>
        <v>127.5</v>
      </c>
      <c r="M1312" s="9"/>
      <c r="N1312" s="14"/>
      <c r="O1312" s="11"/>
      <c r="P1312" s="15">
        <v>5</v>
      </c>
      <c r="Q1312" s="11">
        <v>50</v>
      </c>
      <c r="R1312" s="12">
        <f>CEILING(O1308*Q1312/100*0.9,5)</f>
        <v>90</v>
      </c>
      <c r="T1312" s="9"/>
      <c r="U1312" s="8">
        <f>U1311</f>
        <v>60</v>
      </c>
      <c r="W1312" s="8">
        <f>W1311</f>
        <v>42.5</v>
      </c>
      <c r="X1312" s="25"/>
      <c r="Y1312" s="9"/>
      <c r="Z1312" s="9"/>
      <c r="AA1312" s="9"/>
    </row>
    <row r="1313" spans="1:32" ht="16.5" thickTop="1" thickBot="1" x14ac:dyDescent="0.3">
      <c r="A1313" s="9"/>
      <c r="B1313" s="9"/>
      <c r="C1313" s="9"/>
      <c r="D1313" s="9"/>
      <c r="E1313" s="11"/>
      <c r="F1313" s="11"/>
      <c r="G1313" s="14"/>
      <c r="H1313" s="11"/>
      <c r="I1313" s="15">
        <v>3</v>
      </c>
      <c r="J1313" s="11">
        <v>90</v>
      </c>
      <c r="K1313" s="12">
        <f>CEILING(H1308*J1313/100*0.9,2.5)</f>
        <v>142.5</v>
      </c>
      <c r="M1313" s="9"/>
      <c r="N1313" s="14"/>
      <c r="O1313" s="11"/>
      <c r="P1313" s="15">
        <v>5</v>
      </c>
      <c r="Q1313" s="11">
        <v>60</v>
      </c>
      <c r="R1313" s="12">
        <f>CEILING(O1308*Q1313/100*0.9,5)</f>
        <v>110</v>
      </c>
      <c r="T1313" s="9"/>
      <c r="U1313" s="9"/>
      <c r="V1313" s="9"/>
      <c r="W1313" s="9"/>
      <c r="X1313" s="9"/>
      <c r="Y1313" s="9"/>
      <c r="Z1313" s="9"/>
      <c r="AA1313" s="9"/>
      <c r="AC1313">
        <f>K1313*L1313*0.0333+K1313</f>
        <v>142.5</v>
      </c>
      <c r="AE1313">
        <f>R1313*S1313*0.0333+R1313</f>
        <v>110</v>
      </c>
    </row>
    <row r="1314" spans="1:32" ht="16.5" thickTop="1" thickBot="1" x14ac:dyDescent="0.3">
      <c r="A1314" s="9"/>
      <c r="B1314" s="1" t="s">
        <v>93</v>
      </c>
      <c r="C1314">
        <f>IF(H1314&gt;3.4,0,H1314)+IF(O1314&gt;3.4,0,O1314)</f>
        <v>4</v>
      </c>
      <c r="D1314" t="s">
        <v>15</v>
      </c>
      <c r="E1314" t="s">
        <v>2</v>
      </c>
      <c r="F1314" s="9"/>
      <c r="G1314" s="14" t="s">
        <v>14</v>
      </c>
      <c r="H1314" s="11">
        <v>3</v>
      </c>
      <c r="I1314" s="11"/>
      <c r="J1314" s="11"/>
      <c r="K1314" s="11"/>
      <c r="L1314" s="9"/>
      <c r="M1314" s="9"/>
      <c r="N1314" s="14" t="s">
        <v>12</v>
      </c>
      <c r="O1314" s="11">
        <v>1</v>
      </c>
      <c r="P1314" s="11"/>
      <c r="Q1314" s="11"/>
      <c r="R1314" s="11"/>
      <c r="S1314" s="9"/>
      <c r="T1314" s="9"/>
      <c r="U1314" s="30"/>
      <c r="V1314" s="29" t="s">
        <v>49</v>
      </c>
      <c r="W1314" s="9"/>
      <c r="X1314" s="31" t="s">
        <v>27</v>
      </c>
      <c r="Y1314" s="9"/>
      <c r="Z1314" s="9"/>
      <c r="AA1314" s="9"/>
    </row>
    <row r="1315" spans="1:32" ht="31.5" thickTop="1" thickBot="1" x14ac:dyDescent="0.3">
      <c r="A1315" s="9"/>
      <c r="B1315" s="9"/>
      <c r="C1315" s="9"/>
      <c r="D1315" s="9"/>
      <c r="E1315" s="11"/>
      <c r="F1315" s="11"/>
      <c r="G1315" s="14"/>
      <c r="H1315" s="20">
        <f>H1308</f>
        <v>175</v>
      </c>
      <c r="I1315" s="11" t="s">
        <v>31</v>
      </c>
      <c r="J1315" s="11" t="s">
        <v>30</v>
      </c>
      <c r="K1315" s="11" t="s">
        <v>34</v>
      </c>
      <c r="L1315" s="10" t="s">
        <v>32</v>
      </c>
      <c r="M1315" s="10"/>
      <c r="N1315" s="14" t="s">
        <v>33</v>
      </c>
      <c r="O1315" s="20">
        <f>O1294+IF(S1297&lt;3.5,2.5,5)</f>
        <v>202.5</v>
      </c>
      <c r="P1315" s="11" t="s">
        <v>31</v>
      </c>
      <c r="Q1315" s="11" t="s">
        <v>30</v>
      </c>
      <c r="R1315" s="11" t="s">
        <v>34</v>
      </c>
      <c r="S1315" s="10" t="s">
        <v>32</v>
      </c>
      <c r="T1315" s="10"/>
      <c r="U1315" s="26" t="s">
        <v>34</v>
      </c>
      <c r="V1315" s="26" t="s">
        <v>48</v>
      </c>
      <c r="W1315" s="26" t="s">
        <v>34</v>
      </c>
      <c r="X1315" s="26" t="s">
        <v>48</v>
      </c>
      <c r="Y1315" s="9"/>
      <c r="Z1315" s="9"/>
      <c r="AA1315" s="9"/>
    </row>
    <row r="1316" spans="1:32" ht="16.5" thickTop="1" thickBot="1" x14ac:dyDescent="0.3">
      <c r="A1316" s="9"/>
      <c r="B1316" s="9"/>
      <c r="C1316" s="9"/>
      <c r="D1316" s="9"/>
      <c r="E1316" s="11"/>
      <c r="F1316" s="11"/>
      <c r="G1316" s="14"/>
      <c r="H1316" s="11"/>
      <c r="I1316" s="15">
        <v>5</v>
      </c>
      <c r="J1316" s="11">
        <v>75</v>
      </c>
      <c r="K1316" s="12">
        <f>CEILING(H1315*0.9*J1316/100,2.5)</f>
        <v>120</v>
      </c>
      <c r="M1316" s="9"/>
      <c r="N1316" s="14"/>
      <c r="O1316" s="11"/>
      <c r="P1316" s="15">
        <v>5</v>
      </c>
      <c r="Q1316" s="11">
        <v>65</v>
      </c>
      <c r="R1316" s="12">
        <f>CEILING(O1315*Q1316/100*0.9,5)</f>
        <v>120</v>
      </c>
      <c r="T1316" s="9"/>
      <c r="U1316" s="8">
        <f>IF(V1298&gt;11.5,U1298+2.5,U1298)</f>
        <v>70</v>
      </c>
      <c r="V1316" s="4"/>
      <c r="W1316" s="8">
        <f>IF(X1312&gt;11.5,W1312+2.5,W1312)</f>
        <v>42.5</v>
      </c>
      <c r="X1316" s="24"/>
      <c r="Y1316" s="9"/>
      <c r="Z1316" s="9"/>
      <c r="AA1316" s="9"/>
    </row>
    <row r="1317" spans="1:32" ht="16.5" thickTop="1" thickBot="1" x14ac:dyDescent="0.3">
      <c r="A1317" s="9"/>
      <c r="B1317" s="9"/>
      <c r="C1317" s="9"/>
      <c r="D1317" s="9"/>
      <c r="E1317" s="11"/>
      <c r="F1317" s="11"/>
      <c r="G1317" s="14"/>
      <c r="H1317" s="11"/>
      <c r="I1317" s="15">
        <v>3</v>
      </c>
      <c r="J1317" s="11">
        <v>85</v>
      </c>
      <c r="K1317" s="12">
        <f>CEILING(H1315*0.9*J1317/100,2.5)</f>
        <v>135</v>
      </c>
      <c r="M1317" s="9"/>
      <c r="N1317" s="14"/>
      <c r="O1317" s="11"/>
      <c r="P1317" s="15">
        <v>5</v>
      </c>
      <c r="Q1317" s="11">
        <v>65</v>
      </c>
      <c r="R1317" s="12">
        <f>CEILING(O1315*Q1317/100*0.9,5)</f>
        <v>120</v>
      </c>
      <c r="T1317" s="9"/>
      <c r="U1317" s="8">
        <f>U1316</f>
        <v>70</v>
      </c>
      <c r="V1317" s="4"/>
      <c r="W1317" s="8">
        <f>W1316</f>
        <v>42.5</v>
      </c>
      <c r="X1317" s="24"/>
      <c r="Y1317" s="9"/>
      <c r="Z1317" s="9"/>
      <c r="AA1317" s="9"/>
    </row>
    <row r="1318" spans="1:32" ht="16.5" thickTop="1" thickBot="1" x14ac:dyDescent="0.3">
      <c r="A1318" s="9"/>
      <c r="B1318" s="9"/>
      <c r="C1318" s="9"/>
      <c r="D1318" s="9"/>
      <c r="E1318" s="11"/>
      <c r="F1318" s="11"/>
      <c r="G1318" s="14"/>
      <c r="H1318" s="11" t="s">
        <v>35</v>
      </c>
      <c r="I1318" s="15">
        <v>1</v>
      </c>
      <c r="J1318" s="11">
        <v>95</v>
      </c>
      <c r="K1318" s="12">
        <f>CEILING(H1315*0.9*J1318/100,2.5)</f>
        <v>150</v>
      </c>
      <c r="M1318" s="9"/>
      <c r="N1318" s="14"/>
      <c r="O1318" s="11"/>
      <c r="P1318" s="15">
        <v>5</v>
      </c>
      <c r="Q1318" s="11">
        <v>75</v>
      </c>
      <c r="R1318" s="12">
        <f>CEILING(O1315*Q1318/100*0.9,5)</f>
        <v>140</v>
      </c>
      <c r="T1318" s="9"/>
      <c r="U1318" s="8">
        <f>U1317</f>
        <v>70</v>
      </c>
      <c r="V1318" s="4"/>
      <c r="W1318" s="8">
        <f>W1317</f>
        <v>42.5</v>
      </c>
      <c r="X1318" s="24"/>
      <c r="Y1318" s="9"/>
      <c r="Z1318" s="9"/>
      <c r="AA1318" s="9"/>
      <c r="AC1318">
        <f>K1316*L1316*0.0333+K1316</f>
        <v>120</v>
      </c>
      <c r="AE1318">
        <f>R1318*S1318*0.0333+R1318</f>
        <v>140</v>
      </c>
    </row>
    <row r="1319" spans="1:32" ht="16.5" thickTop="1" thickBot="1" x14ac:dyDescent="0.3">
      <c r="A1319" s="9"/>
      <c r="B1319" s="9"/>
      <c r="C1319" s="9"/>
      <c r="D1319" s="9"/>
      <c r="E1319" s="11"/>
      <c r="F1319" s="11"/>
      <c r="G1319" s="14"/>
      <c r="H1319" s="11"/>
      <c r="I1319" s="11"/>
      <c r="J1319" s="11"/>
      <c r="K1319" s="11"/>
      <c r="L1319" s="9"/>
      <c r="M1319" s="9"/>
      <c r="N1319" s="14"/>
      <c r="O1319" s="11"/>
      <c r="P1319" s="15">
        <v>5</v>
      </c>
      <c r="Q1319" s="11">
        <v>75</v>
      </c>
      <c r="R1319" s="12">
        <f>CEILING(O1315*Q1319/100*0.9,5)</f>
        <v>140</v>
      </c>
      <c r="T1319" s="9"/>
      <c r="U1319" s="8">
        <f>U1318</f>
        <v>70</v>
      </c>
      <c r="V1319" s="4"/>
      <c r="W1319" s="8">
        <f>W1318</f>
        <v>42.5</v>
      </c>
      <c r="X1319" s="25"/>
      <c r="Y1319" s="9"/>
      <c r="Z1319" s="9"/>
      <c r="AA1319" s="9"/>
    </row>
    <row r="1320" spans="1:32" ht="16.5" thickTop="1" thickBot="1" x14ac:dyDescent="0.3">
      <c r="A1320" s="9"/>
      <c r="B1320" s="9"/>
      <c r="C1320" s="9"/>
      <c r="D1320" s="9"/>
      <c r="E1320" s="11"/>
      <c r="F1320" s="11"/>
      <c r="G1320" s="14"/>
      <c r="H1320" s="11"/>
      <c r="I1320" s="11"/>
      <c r="J1320" s="11"/>
      <c r="K1320" s="11"/>
      <c r="L1320" s="9"/>
      <c r="M1320" s="9"/>
      <c r="N1320" s="14"/>
      <c r="O1320" s="11"/>
      <c r="P1320" s="16">
        <v>5</v>
      </c>
      <c r="Q1320" s="11">
        <v>85</v>
      </c>
      <c r="R1320" s="12">
        <f>CEILING(O1315*Q1320/100*0.9,5)</f>
        <v>155</v>
      </c>
      <c r="T1320" s="9"/>
      <c r="U1320" s="9"/>
      <c r="V1320" s="9"/>
      <c r="W1320" s="9"/>
      <c r="X1320" s="9"/>
      <c r="Y1320" s="9"/>
      <c r="Z1320" s="9"/>
      <c r="AA1320" s="9"/>
    </row>
    <row r="1321" spans="1:32" ht="16.5" thickTop="1" thickBot="1" x14ac:dyDescent="0.3">
      <c r="A1321" s="9"/>
      <c r="B1321" s="9"/>
      <c r="C1321">
        <f>IF(H1321&gt;3.4,0,H1321)+IF(O1321&gt;3.4,0,O1321)</f>
        <v>2</v>
      </c>
      <c r="D1321" t="s">
        <v>16</v>
      </c>
      <c r="E1321" t="s">
        <v>3</v>
      </c>
      <c r="F1321" s="9"/>
      <c r="G1321" s="14" t="s">
        <v>4</v>
      </c>
      <c r="H1321" s="11">
        <v>2</v>
      </c>
      <c r="I1321" s="11"/>
      <c r="J1321" s="11"/>
      <c r="K1321" s="11"/>
      <c r="L1321" s="9"/>
      <c r="M1321" s="9"/>
      <c r="N1321" s="14" t="s">
        <v>13</v>
      </c>
      <c r="O1321" s="11">
        <v>4</v>
      </c>
      <c r="P1321" s="11"/>
      <c r="Q1321" s="11"/>
      <c r="R1321" s="11"/>
      <c r="S1321" s="9"/>
      <c r="T1321" s="9"/>
      <c r="U1321" s="9"/>
      <c r="V1321" s="28" t="s">
        <v>28</v>
      </c>
      <c r="W1321" s="9"/>
      <c r="X1321" s="27" t="s">
        <v>25</v>
      </c>
      <c r="Y1321" s="9"/>
      <c r="Z1321" s="27" t="s">
        <v>26</v>
      </c>
      <c r="AA1321" s="9"/>
    </row>
    <row r="1322" spans="1:32" ht="31.5" thickTop="1" thickBot="1" x14ac:dyDescent="0.3">
      <c r="A1322" s="9"/>
      <c r="B1322" s="9"/>
      <c r="C1322" s="9"/>
      <c r="D1322" s="9"/>
      <c r="E1322" s="11"/>
      <c r="F1322" s="11"/>
      <c r="G1322" s="14" t="s">
        <v>33</v>
      </c>
      <c r="H1322" s="20">
        <f>H1301</f>
        <v>102.5</v>
      </c>
      <c r="I1322" s="11" t="s">
        <v>31</v>
      </c>
      <c r="J1322" s="11" t="s">
        <v>30</v>
      </c>
      <c r="K1322" s="11" t="s">
        <v>34</v>
      </c>
      <c r="L1322" s="10" t="s">
        <v>32</v>
      </c>
      <c r="M1322" s="10"/>
      <c r="N1322" s="14" t="s">
        <v>33</v>
      </c>
      <c r="O1322" s="20">
        <f>O1301</f>
        <v>240</v>
      </c>
      <c r="P1322" s="11" t="s">
        <v>31</v>
      </c>
      <c r="Q1322" s="11" t="s">
        <v>30</v>
      </c>
      <c r="R1322" s="11" t="s">
        <v>34</v>
      </c>
      <c r="S1322" s="10" t="s">
        <v>32</v>
      </c>
      <c r="T1322" s="10"/>
      <c r="U1322" s="26" t="s">
        <v>34</v>
      </c>
      <c r="V1322" s="26" t="s">
        <v>48</v>
      </c>
      <c r="W1322" s="26" t="s">
        <v>34</v>
      </c>
      <c r="X1322" s="26" t="s">
        <v>48</v>
      </c>
      <c r="Y1322" s="26" t="s">
        <v>34</v>
      </c>
      <c r="Z1322" s="26" t="s">
        <v>48</v>
      </c>
      <c r="AA1322" s="9"/>
    </row>
    <row r="1323" spans="1:32" ht="16.5" thickTop="1" thickBot="1" x14ac:dyDescent="0.3">
      <c r="A1323" s="9"/>
      <c r="B1323" s="9"/>
      <c r="C1323" s="9"/>
      <c r="D1323" s="9"/>
      <c r="E1323" s="11"/>
      <c r="F1323" s="11"/>
      <c r="G1323" s="14"/>
      <c r="H1323" s="11"/>
      <c r="I1323" s="15">
        <v>3</v>
      </c>
      <c r="J1323" s="11">
        <v>70</v>
      </c>
      <c r="K1323" s="12">
        <f>CEILING(H1322*J1323/100*0.9,2.5)</f>
        <v>65</v>
      </c>
      <c r="M1323" s="9"/>
      <c r="N1323" s="14"/>
      <c r="O1323" s="11"/>
      <c r="P1323" s="15">
        <v>5</v>
      </c>
      <c r="Q1323" s="11">
        <v>40</v>
      </c>
      <c r="R1323" s="12">
        <f>CEILING(O1322*Q1323/100*0.9,5)</f>
        <v>90</v>
      </c>
      <c r="T1323" s="9"/>
      <c r="U1323" s="8">
        <f>IF(V1305&gt;11.5,U1305+2.5,U1305)</f>
        <v>17.5</v>
      </c>
      <c r="V1323" s="4"/>
      <c r="W1323" s="8">
        <f>IF(X1305&gt;11.5,W1305+2.5,W1305)</f>
        <v>35</v>
      </c>
      <c r="X1323" s="24"/>
      <c r="Y1323" s="8">
        <f>IF(Z1305&gt;11.5,Y1305+2,Y1305)</f>
        <v>8</v>
      </c>
      <c r="Z1323" s="24"/>
      <c r="AA1323" s="9"/>
    </row>
    <row r="1324" spans="1:32" ht="16.5" thickTop="1" thickBot="1" x14ac:dyDescent="0.3">
      <c r="A1324" s="9"/>
      <c r="B1324" s="9"/>
      <c r="C1324" s="9"/>
      <c r="D1324" s="9"/>
      <c r="E1324" s="11"/>
      <c r="F1324" s="11"/>
      <c r="G1324" s="14"/>
      <c r="H1324" s="11"/>
      <c r="I1324" s="15">
        <v>3</v>
      </c>
      <c r="J1324" s="11">
        <v>70</v>
      </c>
      <c r="K1324" s="12">
        <f>CEILING(H1322*J1324/100*0.9,2.5)</f>
        <v>65</v>
      </c>
      <c r="M1324" s="9"/>
      <c r="N1324" s="14"/>
      <c r="O1324" s="11"/>
      <c r="P1324" s="15">
        <v>5</v>
      </c>
      <c r="Q1324" s="11">
        <v>40</v>
      </c>
      <c r="R1324" s="12">
        <f>CEILING(O1322*Q1324/100*0.9,5)</f>
        <v>90</v>
      </c>
      <c r="T1324" s="9"/>
      <c r="U1324" s="8">
        <f>U1323</f>
        <v>17.5</v>
      </c>
      <c r="V1324" s="3"/>
      <c r="W1324" s="8">
        <f>W1323</f>
        <v>35</v>
      </c>
      <c r="X1324" s="24"/>
      <c r="Y1324" s="8">
        <f>Y1323</f>
        <v>8</v>
      </c>
      <c r="Z1324" s="24"/>
      <c r="AA1324" s="9"/>
    </row>
    <row r="1325" spans="1:32" ht="16.5" thickTop="1" thickBot="1" x14ac:dyDescent="0.3">
      <c r="A1325" s="9"/>
      <c r="B1325" s="9"/>
      <c r="C1325" s="9"/>
      <c r="D1325" s="9"/>
      <c r="E1325" s="11"/>
      <c r="F1325" s="11"/>
      <c r="G1325" s="14"/>
      <c r="H1325" s="11"/>
      <c r="I1325" s="15">
        <v>3</v>
      </c>
      <c r="J1325" s="11">
        <v>80</v>
      </c>
      <c r="K1325" s="12">
        <f>CEILING(H1322*J1325/100*0.9,2.5)</f>
        <v>75</v>
      </c>
      <c r="M1325" s="9"/>
      <c r="N1325" s="14"/>
      <c r="O1325" s="11"/>
      <c r="P1325" s="15">
        <v>5</v>
      </c>
      <c r="Q1325" s="11">
        <v>50</v>
      </c>
      <c r="R1325" s="12">
        <f>CEILING(O1322*Q1325/100*0.9,5)</f>
        <v>110</v>
      </c>
      <c r="T1325" s="9"/>
      <c r="U1325" s="8">
        <f>U1324</f>
        <v>17.5</v>
      </c>
      <c r="W1325" s="8">
        <f>W1324</f>
        <v>35</v>
      </c>
      <c r="X1325" s="24"/>
      <c r="Y1325" s="8">
        <f>Y1324</f>
        <v>8</v>
      </c>
      <c r="Z1325" s="24"/>
      <c r="AA1325" s="9"/>
    </row>
    <row r="1326" spans="1:32" ht="16.5" thickTop="1" thickBot="1" x14ac:dyDescent="0.3">
      <c r="A1326" s="9"/>
      <c r="B1326" s="9"/>
      <c r="C1326" s="9"/>
      <c r="D1326" s="9"/>
      <c r="E1326" s="11"/>
      <c r="F1326" s="11"/>
      <c r="G1326" s="14"/>
      <c r="H1326" s="11"/>
      <c r="I1326" s="15">
        <v>3</v>
      </c>
      <c r="J1326" s="11">
        <v>80</v>
      </c>
      <c r="K1326" s="12">
        <f>CEILING(H1322*J1326/100*0.9,2.5)</f>
        <v>75</v>
      </c>
      <c r="M1326" s="9"/>
      <c r="N1326" s="14"/>
      <c r="O1326" s="11"/>
      <c r="P1326" s="15">
        <v>5</v>
      </c>
      <c r="Q1326" s="11">
        <v>50</v>
      </c>
      <c r="R1326" s="12">
        <f>CEILING(O1322*Q1326/100*0.9,5)</f>
        <v>110</v>
      </c>
      <c r="T1326" s="9"/>
      <c r="U1326" s="8">
        <f>U1325</f>
        <v>17.5</v>
      </c>
      <c r="W1326" s="8">
        <f>W1325</f>
        <v>35</v>
      </c>
      <c r="X1326" s="25"/>
      <c r="Y1326" s="8">
        <f>Y1325</f>
        <v>8</v>
      </c>
      <c r="Z1326" s="25"/>
      <c r="AA1326" s="9"/>
    </row>
    <row r="1327" spans="1:32" ht="16.5" thickTop="1" thickBot="1" x14ac:dyDescent="0.3">
      <c r="A1327" s="9"/>
      <c r="B1327" s="9"/>
      <c r="C1327" s="9"/>
      <c r="D1327" s="9"/>
      <c r="E1327" s="11"/>
      <c r="F1327" s="11"/>
      <c r="G1327" s="14"/>
      <c r="H1327" s="11"/>
      <c r="I1327" s="15">
        <v>3</v>
      </c>
      <c r="J1327" s="11">
        <v>90</v>
      </c>
      <c r="K1327" s="12">
        <f>CEILING(H1322*J1327/100*0.9,2.5)</f>
        <v>85</v>
      </c>
      <c r="M1327" s="9"/>
      <c r="N1327" s="14"/>
      <c r="O1327" s="11"/>
      <c r="P1327" s="15">
        <v>5</v>
      </c>
      <c r="Q1327" s="11">
        <v>60</v>
      </c>
      <c r="R1327" s="12">
        <f>CEILING(O1322*Q1327/100*0.9,5)</f>
        <v>130</v>
      </c>
      <c r="T1327" s="9"/>
      <c r="U1327" s="9"/>
      <c r="V1327" s="9"/>
      <c r="W1327" s="9"/>
      <c r="X1327" s="9"/>
      <c r="Y1327" s="9"/>
      <c r="Z1327" s="9"/>
      <c r="AA1327" s="9"/>
      <c r="AD1327">
        <f>K1327*L1327*0.0333+K1327</f>
        <v>85</v>
      </c>
      <c r="AF1327">
        <f>R1327*S1327*0.0333+R1327</f>
        <v>130</v>
      </c>
    </row>
    <row r="1328" spans="1:32" ht="16.5" thickTop="1" thickBot="1" x14ac:dyDescent="0.3">
      <c r="A1328" s="9"/>
      <c r="B1328" s="9"/>
      <c r="C1328">
        <f>IF(H1328&gt;3.4,0,H1328)+IF(O1328&gt;3.4,0,O1328)</f>
        <v>2</v>
      </c>
      <c r="D1328" t="s">
        <v>17</v>
      </c>
      <c r="E1328" t="s">
        <v>2</v>
      </c>
      <c r="F1328" s="9"/>
      <c r="G1328" s="14" t="s">
        <v>14</v>
      </c>
      <c r="H1328" s="11">
        <v>4</v>
      </c>
      <c r="I1328" s="11"/>
      <c r="J1328" s="11"/>
      <c r="K1328" s="11"/>
      <c r="L1328" s="9"/>
      <c r="M1328" s="9"/>
      <c r="N1328" s="14" t="s">
        <v>12</v>
      </c>
      <c r="O1328" s="11">
        <v>2</v>
      </c>
      <c r="P1328" s="11"/>
      <c r="Q1328" s="11"/>
      <c r="R1328" s="11"/>
      <c r="S1328" s="9"/>
      <c r="T1328" s="9"/>
      <c r="U1328" s="9"/>
      <c r="V1328" s="27" t="s">
        <v>47</v>
      </c>
      <c r="W1328" s="9"/>
      <c r="X1328" s="17" t="s">
        <v>27</v>
      </c>
      <c r="Y1328" s="9"/>
      <c r="Z1328" s="9"/>
      <c r="AA1328" s="9"/>
    </row>
    <row r="1329" spans="1:31" ht="31.5" thickTop="1" thickBot="1" x14ac:dyDescent="0.3">
      <c r="A1329" s="9"/>
      <c r="B1329" s="9"/>
      <c r="C1329" s="9"/>
      <c r="D1329" s="9"/>
      <c r="E1329" s="11"/>
      <c r="F1329" s="11"/>
      <c r="G1329" s="14" t="s">
        <v>33</v>
      </c>
      <c r="H1329" s="20">
        <f>H1315</f>
        <v>175</v>
      </c>
      <c r="I1329" s="11" t="s">
        <v>31</v>
      </c>
      <c r="J1329" s="11" t="s">
        <v>30</v>
      </c>
      <c r="K1329" s="11" t="s">
        <v>34</v>
      </c>
      <c r="L1329" s="10" t="s">
        <v>32</v>
      </c>
      <c r="M1329" s="10"/>
      <c r="N1329" s="14" t="s">
        <v>33</v>
      </c>
      <c r="O1329" s="20">
        <f>O1315</f>
        <v>202.5</v>
      </c>
      <c r="P1329" s="11" t="s">
        <v>31</v>
      </c>
      <c r="Q1329" s="11" t="s">
        <v>30</v>
      </c>
      <c r="R1329" s="11" t="s">
        <v>34</v>
      </c>
      <c r="S1329" s="10" t="s">
        <v>32</v>
      </c>
      <c r="T1329" s="10"/>
      <c r="U1329" s="26" t="s">
        <v>34</v>
      </c>
      <c r="V1329" s="26" t="s">
        <v>48</v>
      </c>
      <c r="W1329" s="26" t="s">
        <v>34</v>
      </c>
      <c r="X1329" s="26" t="s">
        <v>48</v>
      </c>
      <c r="Y1329" s="9"/>
      <c r="Z1329" s="9"/>
      <c r="AA1329" s="9"/>
    </row>
    <row r="1330" spans="1:31" ht="16.5" thickTop="1" thickBot="1" x14ac:dyDescent="0.3">
      <c r="A1330" s="9"/>
      <c r="B1330" s="9"/>
      <c r="C1330" s="9"/>
      <c r="D1330" s="9"/>
      <c r="E1330" s="11"/>
      <c r="F1330" s="11"/>
      <c r="G1330" s="14"/>
      <c r="H1330" s="11"/>
      <c r="I1330" s="15">
        <v>5</v>
      </c>
      <c r="J1330" s="11">
        <v>40</v>
      </c>
      <c r="K1330" s="12">
        <f>CEILING(H1329*J1330/100*0.9,2.5)</f>
        <v>65</v>
      </c>
      <c r="M1330" s="9"/>
      <c r="N1330" s="14"/>
      <c r="O1330" s="11"/>
      <c r="P1330" s="15">
        <v>3</v>
      </c>
      <c r="Q1330" s="11">
        <v>70</v>
      </c>
      <c r="R1330" s="12">
        <f>CEILING(O1329*Q1330/100*0.9,5)</f>
        <v>130</v>
      </c>
      <c r="T1330" s="9"/>
      <c r="U1330" s="8">
        <f>IF(V1312&gt;11.5,U1312+2.5,U1312)</f>
        <v>60</v>
      </c>
      <c r="W1330" s="8">
        <f>IF(X1312&gt;11.5,W1312+2.5,W1312)</f>
        <v>42.5</v>
      </c>
      <c r="X1330" s="24"/>
      <c r="Y1330" s="9"/>
      <c r="Z1330" s="9"/>
      <c r="AA1330" s="9"/>
    </row>
    <row r="1331" spans="1:31" ht="16.5" thickTop="1" thickBot="1" x14ac:dyDescent="0.3">
      <c r="A1331" s="9"/>
      <c r="B1331" s="9"/>
      <c r="C1331" s="9"/>
      <c r="D1331" s="9"/>
      <c r="E1331" s="11"/>
      <c r="F1331" s="11"/>
      <c r="G1331" s="14"/>
      <c r="H1331" s="11"/>
      <c r="I1331" s="15">
        <v>5</v>
      </c>
      <c r="J1331" s="11">
        <v>40</v>
      </c>
      <c r="K1331" s="12">
        <f>CEILING(H1329*J1331/100*0.9,2.5)</f>
        <v>65</v>
      </c>
      <c r="M1331" s="9"/>
      <c r="N1331" s="14"/>
      <c r="O1331" s="11"/>
      <c r="P1331" s="15">
        <v>3</v>
      </c>
      <c r="Q1331" s="11">
        <v>70</v>
      </c>
      <c r="R1331" s="12">
        <f>CEILING(O1329*Q1331/100*0.9,5)</f>
        <v>130</v>
      </c>
      <c r="T1331" s="9"/>
      <c r="U1331" s="8">
        <f>U1330</f>
        <v>60</v>
      </c>
      <c r="W1331" s="8">
        <f>W1330</f>
        <v>42.5</v>
      </c>
      <c r="X1331" s="24"/>
      <c r="Y1331" s="9"/>
      <c r="Z1331" s="9"/>
      <c r="AA1331" s="9"/>
    </row>
    <row r="1332" spans="1:31" ht="16.5" thickTop="1" thickBot="1" x14ac:dyDescent="0.3">
      <c r="A1332" s="9"/>
      <c r="B1332" s="9"/>
      <c r="C1332" s="9"/>
      <c r="D1332" s="9"/>
      <c r="E1332" s="11"/>
      <c r="F1332" s="11"/>
      <c r="G1332" s="14"/>
      <c r="H1332" s="11"/>
      <c r="I1332" s="15">
        <v>5</v>
      </c>
      <c r="J1332" s="11">
        <v>50</v>
      </c>
      <c r="K1332" s="12">
        <f>CEILING(H1329*J1332/100*0.9,2.5)</f>
        <v>80</v>
      </c>
      <c r="M1332" s="9"/>
      <c r="N1332" s="14"/>
      <c r="O1332" s="11"/>
      <c r="P1332" s="15">
        <v>3</v>
      </c>
      <c r="Q1332" s="11">
        <v>80</v>
      </c>
      <c r="R1332" s="12">
        <f>CEILING(O1329*Q1332/100*0.9,5)</f>
        <v>150</v>
      </c>
      <c r="T1332" s="9"/>
      <c r="U1332" s="8">
        <f>U1331</f>
        <v>60</v>
      </c>
      <c r="W1332" s="8">
        <f>W1331</f>
        <v>42.5</v>
      </c>
      <c r="X1332" s="24"/>
      <c r="Y1332" s="9"/>
      <c r="Z1332" s="9"/>
      <c r="AA1332" s="9"/>
    </row>
    <row r="1333" spans="1:31" ht="16.5" thickTop="1" thickBot="1" x14ac:dyDescent="0.3">
      <c r="A1333" s="9"/>
      <c r="B1333" s="9"/>
      <c r="C1333" s="9"/>
      <c r="D1333" s="9"/>
      <c r="E1333" s="11"/>
      <c r="F1333" s="11"/>
      <c r="G1333" s="14"/>
      <c r="H1333" s="11"/>
      <c r="I1333" s="15">
        <v>5</v>
      </c>
      <c r="J1333" s="11">
        <v>50</v>
      </c>
      <c r="K1333" s="12">
        <f>CEILING(H1329*J1333/100*0.9,2.5)</f>
        <v>80</v>
      </c>
      <c r="M1333" s="9"/>
      <c r="N1333" s="14"/>
      <c r="O1333" s="11"/>
      <c r="P1333" s="15">
        <v>3</v>
      </c>
      <c r="Q1333" s="11">
        <v>80</v>
      </c>
      <c r="R1333" s="12">
        <f>CEILING(O1329*Q1333/100*0.9,5)</f>
        <v>150</v>
      </c>
      <c r="T1333" s="9"/>
      <c r="U1333" s="8">
        <f>U1332</f>
        <v>60</v>
      </c>
      <c r="W1333" s="8">
        <f>W1332</f>
        <v>42.5</v>
      </c>
      <c r="X1333" s="25"/>
      <c r="Y1333" s="9"/>
      <c r="Z1333" s="9"/>
      <c r="AA1333" s="9"/>
    </row>
    <row r="1334" spans="1:31" ht="16.5" thickTop="1" thickBot="1" x14ac:dyDescent="0.3">
      <c r="A1334" s="9"/>
      <c r="B1334" s="9"/>
      <c r="C1334" s="9"/>
      <c r="D1334" s="9"/>
      <c r="E1334" s="11"/>
      <c r="F1334" s="11"/>
      <c r="G1334" s="14"/>
      <c r="H1334" s="11"/>
      <c r="I1334" s="16">
        <v>5</v>
      </c>
      <c r="J1334" s="11">
        <v>60</v>
      </c>
      <c r="K1334" s="12">
        <f>CEILING(H1329*J1334/100*0.9,2.5)</f>
        <v>95</v>
      </c>
      <c r="M1334" s="9"/>
      <c r="N1334" s="14"/>
      <c r="O1334" s="11"/>
      <c r="P1334" s="16">
        <v>3</v>
      </c>
      <c r="Q1334" s="11">
        <v>90</v>
      </c>
      <c r="R1334" s="12">
        <f>CEILING(O1329*Q1334/100*0.9,5)</f>
        <v>165</v>
      </c>
      <c r="T1334" s="9"/>
      <c r="U1334" s="9"/>
      <c r="V1334" s="9"/>
      <c r="W1334" s="9"/>
      <c r="X1334" s="9"/>
      <c r="Y1334" s="9"/>
      <c r="Z1334" s="9"/>
      <c r="AA1334" s="9"/>
      <c r="AC1334">
        <f>K1334*L1334*0.0333+K1334</f>
        <v>95</v>
      </c>
      <c r="AE1334">
        <f>R1334*S1334*0.0333+R1334</f>
        <v>165</v>
      </c>
    </row>
    <row r="1335" spans="1:31" ht="16.5" thickTop="1" thickBot="1" x14ac:dyDescent="0.3">
      <c r="A1335" s="9"/>
      <c r="B1335" s="1" t="s">
        <v>94</v>
      </c>
      <c r="C1335">
        <f>IF(H1335&gt;3.4,0,H1335)+IF(O1335&gt;3.4,0,O1335)</f>
        <v>4</v>
      </c>
      <c r="D1335" t="s">
        <v>15</v>
      </c>
      <c r="E1335" t="s">
        <v>2</v>
      </c>
      <c r="F1335" s="9"/>
      <c r="G1335" s="14" t="s">
        <v>14</v>
      </c>
      <c r="H1335" s="11">
        <v>1</v>
      </c>
      <c r="I1335" s="11"/>
      <c r="J1335" s="11"/>
      <c r="K1335" s="11"/>
      <c r="L1335" s="9"/>
      <c r="M1335" s="9"/>
      <c r="N1335" s="14" t="s">
        <v>12</v>
      </c>
      <c r="O1335" s="11">
        <v>3</v>
      </c>
      <c r="P1335" s="11"/>
      <c r="Q1335" s="11"/>
      <c r="R1335" s="11"/>
      <c r="S1335" s="9"/>
      <c r="T1335" s="9"/>
      <c r="U1335" s="30"/>
      <c r="V1335" s="29" t="s">
        <v>49</v>
      </c>
      <c r="W1335" s="9"/>
      <c r="X1335" s="31" t="s">
        <v>27</v>
      </c>
      <c r="Y1335" s="9"/>
      <c r="Z1335" s="9"/>
      <c r="AA1335" s="9"/>
    </row>
    <row r="1336" spans="1:31" ht="31.5" thickTop="1" thickBot="1" x14ac:dyDescent="0.3">
      <c r="A1336" s="9"/>
      <c r="B1336" s="9"/>
      <c r="C1336" s="9"/>
      <c r="D1336" s="9"/>
      <c r="E1336" s="11"/>
      <c r="F1336" s="11"/>
      <c r="G1336" s="14" t="s">
        <v>33</v>
      </c>
      <c r="H1336" s="20">
        <f>H1315+IF(L1318&lt;3.5,2.5,5)</f>
        <v>177.5</v>
      </c>
      <c r="I1336" s="11" t="s">
        <v>31</v>
      </c>
      <c r="J1336" s="11" t="s">
        <v>30</v>
      </c>
      <c r="K1336" s="11" t="s">
        <v>34</v>
      </c>
      <c r="L1336" s="10" t="s">
        <v>32</v>
      </c>
      <c r="M1336" s="10"/>
      <c r="N1336" s="14"/>
      <c r="O1336" s="20">
        <f>O1329</f>
        <v>202.5</v>
      </c>
      <c r="P1336" s="11" t="s">
        <v>31</v>
      </c>
      <c r="Q1336" s="11" t="s">
        <v>30</v>
      </c>
      <c r="R1336" s="11" t="s">
        <v>34</v>
      </c>
      <c r="S1336" s="10" t="s">
        <v>32</v>
      </c>
      <c r="T1336" s="10"/>
      <c r="U1336" s="26" t="s">
        <v>34</v>
      </c>
      <c r="V1336" s="26" t="s">
        <v>48</v>
      </c>
      <c r="W1336" s="26" t="s">
        <v>34</v>
      </c>
      <c r="X1336" s="26" t="s">
        <v>48</v>
      </c>
      <c r="Y1336" s="9"/>
      <c r="Z1336" s="9"/>
      <c r="AA1336" s="9"/>
    </row>
    <row r="1337" spans="1:31" ht="16.5" thickTop="1" thickBot="1" x14ac:dyDescent="0.3">
      <c r="A1337" s="9"/>
      <c r="B1337" s="9"/>
      <c r="C1337" s="9"/>
      <c r="D1337" s="9"/>
      <c r="E1337" s="11"/>
      <c r="F1337" s="11"/>
      <c r="G1337" s="14"/>
      <c r="H1337" s="11"/>
      <c r="I1337" s="15">
        <v>5</v>
      </c>
      <c r="J1337" s="11">
        <v>65</v>
      </c>
      <c r="K1337" s="12">
        <f>CEILING(H1336*J1337/100*0.9,2.5)</f>
        <v>105</v>
      </c>
      <c r="M1337" s="9"/>
      <c r="N1337" s="14"/>
      <c r="O1337" s="11"/>
      <c r="P1337" s="15">
        <v>5</v>
      </c>
      <c r="Q1337" s="11">
        <v>75</v>
      </c>
      <c r="R1337" s="12">
        <f>CEILING(O1336*0.9*Q1337/100,5)</f>
        <v>140</v>
      </c>
      <c r="T1337" s="9"/>
      <c r="U1337" s="8">
        <f>IF(V1319&gt;11.5,U1319+2.5,U1319)</f>
        <v>70</v>
      </c>
      <c r="V1337" s="4"/>
      <c r="W1337" s="8">
        <f>IF(X1333&gt;11.5,W1333+2.5,W1333)</f>
        <v>42.5</v>
      </c>
      <c r="X1337" s="24"/>
      <c r="Y1337" s="9"/>
      <c r="Z1337" s="9"/>
      <c r="AA1337" s="9"/>
    </row>
    <row r="1338" spans="1:31" ht="16.5" thickTop="1" thickBot="1" x14ac:dyDescent="0.3">
      <c r="A1338" s="9"/>
      <c r="B1338" s="9"/>
      <c r="C1338" s="9"/>
      <c r="D1338" s="9"/>
      <c r="E1338" s="11"/>
      <c r="F1338" s="11"/>
      <c r="G1338" s="14"/>
      <c r="H1338" s="11"/>
      <c r="I1338" s="15">
        <v>5</v>
      </c>
      <c r="J1338" s="11">
        <v>65</v>
      </c>
      <c r="K1338" s="12">
        <f>CEILING(H1336*J1338/100*0.9,2.5)</f>
        <v>105</v>
      </c>
      <c r="M1338" s="9"/>
      <c r="N1338" s="14"/>
      <c r="O1338" s="11"/>
      <c r="P1338" s="15">
        <v>3</v>
      </c>
      <c r="Q1338" s="11">
        <v>85</v>
      </c>
      <c r="R1338" s="12">
        <f>CEILING(O1336*0.9*Q1338/100,5)</f>
        <v>155</v>
      </c>
      <c r="T1338" s="9"/>
      <c r="U1338" s="8">
        <f>U1337</f>
        <v>70</v>
      </c>
      <c r="V1338" s="4"/>
      <c r="W1338" s="8">
        <f>W1337</f>
        <v>42.5</v>
      </c>
      <c r="X1338" s="24"/>
      <c r="Y1338" s="9"/>
      <c r="Z1338" s="9"/>
      <c r="AA1338" s="9"/>
    </row>
    <row r="1339" spans="1:31" ht="16.5" thickTop="1" thickBot="1" x14ac:dyDescent="0.3">
      <c r="A1339" s="9"/>
      <c r="B1339" s="9"/>
      <c r="C1339" s="9"/>
      <c r="D1339" s="9"/>
      <c r="E1339" s="11"/>
      <c r="F1339" s="11"/>
      <c r="G1339" s="14"/>
      <c r="H1339" s="11"/>
      <c r="I1339" s="15">
        <v>5</v>
      </c>
      <c r="J1339" s="11">
        <v>75</v>
      </c>
      <c r="K1339" s="12">
        <f>CEILING(H1336*J1339/100*0.9,2.5)</f>
        <v>120</v>
      </c>
      <c r="M1339" s="9"/>
      <c r="N1339" s="14"/>
      <c r="O1339" s="11" t="s">
        <v>35</v>
      </c>
      <c r="P1339" s="15">
        <v>1</v>
      </c>
      <c r="Q1339" s="11">
        <v>95</v>
      </c>
      <c r="R1339" s="12">
        <f>CEILING(O1336*0.9*Q1339/100,5)</f>
        <v>175</v>
      </c>
      <c r="T1339" s="9"/>
      <c r="U1339" s="8">
        <f>U1338</f>
        <v>70</v>
      </c>
      <c r="V1339" s="4"/>
      <c r="W1339" s="8">
        <f>W1338</f>
        <v>42.5</v>
      </c>
      <c r="X1339" s="24"/>
      <c r="Y1339" s="9"/>
      <c r="Z1339" s="9"/>
      <c r="AA1339" s="9"/>
    </row>
    <row r="1340" spans="1:31" ht="16.5" thickTop="1" thickBot="1" x14ac:dyDescent="0.3">
      <c r="A1340" s="9"/>
      <c r="B1340" s="9"/>
      <c r="C1340" s="9"/>
      <c r="D1340" s="9"/>
      <c r="E1340" s="11"/>
      <c r="F1340" s="11"/>
      <c r="G1340" s="14"/>
      <c r="H1340" s="11"/>
      <c r="I1340" s="15">
        <v>5</v>
      </c>
      <c r="J1340" s="11">
        <v>75</v>
      </c>
      <c r="K1340" s="12">
        <f>CEILING(H1336*J1340/100*0.9,2.5)</f>
        <v>120</v>
      </c>
      <c r="M1340" s="9"/>
      <c r="N1340" s="14"/>
      <c r="O1340" s="11"/>
      <c r="P1340" s="11"/>
      <c r="Q1340" s="11"/>
      <c r="R1340" s="11"/>
      <c r="S1340" s="9"/>
      <c r="T1340" s="9"/>
      <c r="U1340" s="8">
        <f>U1339</f>
        <v>70</v>
      </c>
      <c r="V1340" s="4"/>
      <c r="W1340" s="8">
        <f>W1339</f>
        <v>42.5</v>
      </c>
      <c r="X1340" s="25"/>
      <c r="Y1340" s="9"/>
      <c r="Z1340" s="9"/>
      <c r="AA1340" s="9"/>
    </row>
    <row r="1341" spans="1:31" ht="16.5" thickTop="1" thickBot="1" x14ac:dyDescent="0.3">
      <c r="A1341" s="9"/>
      <c r="B1341" s="9"/>
      <c r="C1341" s="9"/>
      <c r="D1341" s="9"/>
      <c r="E1341" s="11"/>
      <c r="F1341" s="11"/>
      <c r="G1341" s="14"/>
      <c r="H1341" s="11"/>
      <c r="I1341" s="15">
        <v>5</v>
      </c>
      <c r="J1341" s="11">
        <v>85</v>
      </c>
      <c r="K1341" s="12">
        <f>CEILING(H1336*J1341/100*0.9,2.5)</f>
        <v>137.5</v>
      </c>
      <c r="M1341" s="9"/>
      <c r="N1341" s="14"/>
      <c r="O1341" s="11"/>
      <c r="P1341" s="11"/>
      <c r="Q1341" s="11"/>
      <c r="R1341" s="11"/>
      <c r="S1341" s="9"/>
      <c r="T1341" s="9"/>
      <c r="U1341" s="9"/>
      <c r="V1341" s="9"/>
      <c r="W1341" s="9"/>
      <c r="X1341" s="9"/>
      <c r="Y1341" s="9"/>
      <c r="Z1341" s="9"/>
      <c r="AA1341" s="9"/>
      <c r="AC1341">
        <f>K1341*L1341*0.0333+K1341</f>
        <v>137.5</v>
      </c>
      <c r="AE1341">
        <f>R1339*S1339*0.0333+R1339</f>
        <v>175</v>
      </c>
    </row>
    <row r="1342" spans="1:31" ht="16.5" thickTop="1" thickBot="1" x14ac:dyDescent="0.3">
      <c r="A1342" s="9"/>
      <c r="B1342" s="9"/>
      <c r="C1342">
        <f>IF(H1342&gt;3.4,0,H1342)+IF(O1342&gt;3.4,0,O1342)</f>
        <v>4</v>
      </c>
      <c r="D1342" t="s">
        <v>16</v>
      </c>
      <c r="E1342" t="s">
        <v>3</v>
      </c>
      <c r="F1342" s="9"/>
      <c r="G1342" s="14" t="s">
        <v>4</v>
      </c>
      <c r="H1342" s="11">
        <v>3</v>
      </c>
      <c r="I1342" s="11"/>
      <c r="J1342" s="11"/>
      <c r="K1342" s="11"/>
      <c r="L1342" s="9"/>
      <c r="M1342" s="9"/>
      <c r="N1342" s="14" t="s">
        <v>13</v>
      </c>
      <c r="O1342" s="11">
        <v>1</v>
      </c>
      <c r="P1342" s="11"/>
      <c r="Q1342" s="11"/>
      <c r="R1342" s="11"/>
      <c r="S1342" s="9"/>
      <c r="T1342" s="9"/>
      <c r="U1342" s="9"/>
      <c r="V1342" s="28" t="s">
        <v>28</v>
      </c>
      <c r="W1342" s="9"/>
      <c r="X1342" s="27" t="s">
        <v>25</v>
      </c>
      <c r="Y1342" s="9"/>
      <c r="Z1342" s="27" t="s">
        <v>26</v>
      </c>
      <c r="AA1342" s="9"/>
    </row>
    <row r="1343" spans="1:31" ht="31.5" thickTop="1" thickBot="1" x14ac:dyDescent="0.3">
      <c r="A1343" s="9"/>
      <c r="B1343" s="9"/>
      <c r="C1343" s="9"/>
      <c r="D1343" s="9"/>
      <c r="E1343" s="11"/>
      <c r="F1343" s="11"/>
      <c r="G1343" s="14"/>
      <c r="H1343" s="20">
        <f>H1322</f>
        <v>102.5</v>
      </c>
      <c r="I1343" s="11" t="s">
        <v>31</v>
      </c>
      <c r="J1343" s="11" t="s">
        <v>30</v>
      </c>
      <c r="K1343" s="11" t="s">
        <v>34</v>
      </c>
      <c r="L1343" s="10" t="s">
        <v>32</v>
      </c>
      <c r="M1343" s="10"/>
      <c r="N1343" s="14" t="s">
        <v>33</v>
      </c>
      <c r="O1343" s="20">
        <f>O1301+IF(S1304&lt;3.5,5,10)</f>
        <v>245</v>
      </c>
      <c r="P1343" s="11" t="s">
        <v>31</v>
      </c>
      <c r="Q1343" s="11" t="s">
        <v>30</v>
      </c>
      <c r="R1343" s="11" t="s">
        <v>34</v>
      </c>
      <c r="S1343" s="10" t="s">
        <v>32</v>
      </c>
      <c r="T1343" s="10"/>
      <c r="U1343" s="26" t="s">
        <v>34</v>
      </c>
      <c r="V1343" s="26" t="s">
        <v>48</v>
      </c>
      <c r="W1343" s="26" t="s">
        <v>34</v>
      </c>
      <c r="X1343" s="26" t="s">
        <v>48</v>
      </c>
      <c r="Y1343" s="26" t="s">
        <v>34</v>
      </c>
      <c r="Z1343" s="26" t="s">
        <v>48</v>
      </c>
      <c r="AA1343" s="9"/>
    </row>
    <row r="1344" spans="1:31" ht="16.5" thickTop="1" thickBot="1" x14ac:dyDescent="0.3">
      <c r="A1344" s="9"/>
      <c r="B1344" s="9"/>
      <c r="C1344" s="9"/>
      <c r="D1344" s="9"/>
      <c r="E1344" s="11"/>
      <c r="F1344" s="11"/>
      <c r="G1344" s="14"/>
      <c r="H1344" s="11"/>
      <c r="I1344" s="15">
        <v>5</v>
      </c>
      <c r="J1344" s="11">
        <v>75</v>
      </c>
      <c r="K1344" s="12">
        <f>CEILING(H1343*0.9*J1344/100,2.5)</f>
        <v>70</v>
      </c>
      <c r="M1344" s="9"/>
      <c r="N1344" s="14"/>
      <c r="O1344" s="11"/>
      <c r="P1344" s="15">
        <v>5</v>
      </c>
      <c r="Q1344" s="11">
        <v>65</v>
      </c>
      <c r="R1344" s="12">
        <f>CEILING(O1343*Q1344/100*0.9,5)</f>
        <v>145</v>
      </c>
      <c r="T1344" s="9"/>
      <c r="U1344" s="8">
        <f>IF(V1326&gt;11.5,U1326+2.5,U1326)</f>
        <v>17.5</v>
      </c>
      <c r="V1344" s="4"/>
      <c r="W1344" s="8">
        <f>IF(X1326&gt;11.5,W1326+2.5,W1326)</f>
        <v>35</v>
      </c>
      <c r="X1344" s="24"/>
      <c r="Y1344" s="8">
        <f>IF(Z1326&gt;11.5,Y1326+2,Y1326)</f>
        <v>8</v>
      </c>
      <c r="Z1344" s="24"/>
      <c r="AA1344" s="9"/>
    </row>
    <row r="1345" spans="1:32" ht="16.5" thickTop="1" thickBot="1" x14ac:dyDescent="0.3">
      <c r="A1345" s="9"/>
      <c r="B1345" s="9"/>
      <c r="C1345" s="9"/>
      <c r="D1345" s="9"/>
      <c r="E1345" s="11"/>
      <c r="F1345" s="11"/>
      <c r="G1345" s="14"/>
      <c r="H1345" s="11"/>
      <c r="I1345" s="15">
        <v>3</v>
      </c>
      <c r="J1345" s="11">
        <v>85</v>
      </c>
      <c r="K1345" s="12">
        <f>CEILING(H1343*0.9*J1345/100,2.5)</f>
        <v>80</v>
      </c>
      <c r="M1345" s="9"/>
      <c r="N1345" s="14"/>
      <c r="O1345" s="11"/>
      <c r="P1345" s="15">
        <v>5</v>
      </c>
      <c r="Q1345" s="11">
        <v>65</v>
      </c>
      <c r="R1345" s="12">
        <f>CEILING(O1343*Q1345/100*0.9,5)</f>
        <v>145</v>
      </c>
      <c r="T1345" s="9"/>
      <c r="U1345" s="8">
        <f>U1344</f>
        <v>17.5</v>
      </c>
      <c r="V1345" s="3"/>
      <c r="W1345" s="8">
        <f>W1344</f>
        <v>35</v>
      </c>
      <c r="X1345" s="24"/>
      <c r="Y1345" s="8">
        <f>Y1344</f>
        <v>8</v>
      </c>
      <c r="Z1345" s="24"/>
      <c r="AA1345" s="9"/>
    </row>
    <row r="1346" spans="1:32" ht="16.5" thickTop="1" thickBot="1" x14ac:dyDescent="0.3">
      <c r="A1346" s="9"/>
      <c r="B1346" s="9"/>
      <c r="C1346" s="9"/>
      <c r="D1346" s="9"/>
      <c r="E1346" s="11"/>
      <c r="F1346" s="11"/>
      <c r="G1346" s="14"/>
      <c r="H1346" s="11" t="s">
        <v>35</v>
      </c>
      <c r="I1346" s="15">
        <v>1</v>
      </c>
      <c r="J1346" s="11">
        <v>95</v>
      </c>
      <c r="K1346" s="12">
        <f>CEILING(H1343*0.9*J1346/100,2.5)</f>
        <v>90</v>
      </c>
      <c r="M1346" s="9"/>
      <c r="N1346" s="14"/>
      <c r="O1346" s="11"/>
      <c r="P1346" s="15">
        <v>5</v>
      </c>
      <c r="Q1346" s="11">
        <v>75</v>
      </c>
      <c r="R1346" s="12">
        <f>CEILING(O1343*Q1346/100*0.9,5)</f>
        <v>170</v>
      </c>
      <c r="T1346" s="9"/>
      <c r="U1346" s="8">
        <f>U1345</f>
        <v>17.5</v>
      </c>
      <c r="W1346" s="8">
        <f>W1345</f>
        <v>35</v>
      </c>
      <c r="X1346" s="24"/>
      <c r="Y1346" s="8">
        <f>Y1345</f>
        <v>8</v>
      </c>
      <c r="Z1346" s="24"/>
      <c r="AA1346" s="9"/>
    </row>
    <row r="1347" spans="1:32" ht="16.5" thickTop="1" thickBot="1" x14ac:dyDescent="0.3">
      <c r="A1347" s="9"/>
      <c r="B1347" s="9"/>
      <c r="C1347" s="9"/>
      <c r="D1347" s="9"/>
      <c r="E1347" s="11"/>
      <c r="F1347" s="11"/>
      <c r="G1347" s="14"/>
      <c r="H1347" s="11"/>
      <c r="I1347" s="11"/>
      <c r="J1347" s="11"/>
      <c r="K1347" s="11"/>
      <c r="L1347" s="9"/>
      <c r="M1347" s="9"/>
      <c r="N1347" s="14"/>
      <c r="O1347" s="11"/>
      <c r="P1347" s="15">
        <v>5</v>
      </c>
      <c r="Q1347" s="11">
        <v>75</v>
      </c>
      <c r="R1347" s="12">
        <f>CEILING(O1343*Q1347/100*0.9,5)</f>
        <v>170</v>
      </c>
      <c r="T1347" s="9"/>
      <c r="U1347" s="8">
        <f>U1346</f>
        <v>17.5</v>
      </c>
      <c r="W1347" s="8">
        <f>W1346</f>
        <v>35</v>
      </c>
      <c r="X1347" s="25"/>
      <c r="Y1347" s="8">
        <f>Y1346</f>
        <v>8</v>
      </c>
      <c r="Z1347" s="25"/>
      <c r="AA1347" s="9"/>
    </row>
    <row r="1348" spans="1:32" ht="16.5" thickTop="1" thickBot="1" x14ac:dyDescent="0.3">
      <c r="A1348" s="9"/>
      <c r="B1348" s="9"/>
      <c r="C1348" s="9"/>
      <c r="D1348" s="9"/>
      <c r="E1348" s="11"/>
      <c r="F1348" s="11"/>
      <c r="G1348" s="14"/>
      <c r="H1348" s="11"/>
      <c r="I1348" s="11"/>
      <c r="J1348" s="11"/>
      <c r="K1348" s="11"/>
      <c r="L1348" s="9"/>
      <c r="M1348" s="9"/>
      <c r="N1348" s="14"/>
      <c r="O1348" s="11"/>
      <c r="P1348" s="16">
        <v>5</v>
      </c>
      <c r="Q1348" s="11">
        <v>85</v>
      </c>
      <c r="R1348" s="12">
        <f>CEILING(O1343*Q1348/100*0.9,5)</f>
        <v>190</v>
      </c>
      <c r="T1348" s="9"/>
      <c r="U1348" s="9"/>
      <c r="V1348" s="9"/>
      <c r="W1348" s="9"/>
      <c r="X1348" s="9"/>
      <c r="Y1348" s="9"/>
      <c r="Z1348" s="9"/>
      <c r="AA1348" s="9"/>
      <c r="AD1348">
        <f>K1346*L1346*0.0333+K1346</f>
        <v>90</v>
      </c>
      <c r="AF1348">
        <f>R1348*S1348*0.0333+R1348</f>
        <v>190</v>
      </c>
    </row>
    <row r="1349" spans="1:32" ht="16.5" thickTop="1" thickBot="1" x14ac:dyDescent="0.3">
      <c r="A1349" s="9"/>
      <c r="B1349" s="9"/>
      <c r="C1349">
        <f>IF(H1349&gt;3.4,0,H1349)+IF(O1349&gt;3.4,0,O1349)</f>
        <v>2</v>
      </c>
      <c r="D1349" t="s">
        <v>17</v>
      </c>
      <c r="E1349" t="s">
        <v>2</v>
      </c>
      <c r="F1349" s="9"/>
      <c r="G1349" s="14" t="s">
        <v>14</v>
      </c>
      <c r="H1349" s="11">
        <v>2</v>
      </c>
      <c r="I1349" s="11"/>
      <c r="J1349" s="11"/>
      <c r="K1349" s="11"/>
      <c r="L1349" s="9"/>
      <c r="M1349" s="9"/>
      <c r="N1349" s="14" t="s">
        <v>12</v>
      </c>
      <c r="O1349" s="11">
        <v>4</v>
      </c>
      <c r="P1349" s="11"/>
      <c r="Q1349" s="11"/>
      <c r="R1349" s="11"/>
      <c r="S1349" s="9"/>
      <c r="T1349" s="9"/>
      <c r="U1349" s="9"/>
      <c r="V1349" s="27" t="s">
        <v>47</v>
      </c>
      <c r="W1349" s="9"/>
      <c r="X1349" s="17" t="s">
        <v>27</v>
      </c>
      <c r="Y1349" s="9"/>
      <c r="Z1349" s="9"/>
      <c r="AA1349" s="9"/>
    </row>
    <row r="1350" spans="1:32" ht="31.5" thickTop="1" thickBot="1" x14ac:dyDescent="0.3">
      <c r="A1350" s="9"/>
      <c r="B1350" s="9"/>
      <c r="C1350" s="9"/>
      <c r="D1350" s="9"/>
      <c r="E1350" s="11"/>
      <c r="F1350" s="11"/>
      <c r="G1350" s="14" t="s">
        <v>33</v>
      </c>
      <c r="H1350" s="20">
        <f>H1336</f>
        <v>177.5</v>
      </c>
      <c r="I1350" s="11" t="s">
        <v>31</v>
      </c>
      <c r="J1350" s="11" t="s">
        <v>30</v>
      </c>
      <c r="K1350" s="11" t="s">
        <v>34</v>
      </c>
      <c r="L1350" s="10" t="s">
        <v>32</v>
      </c>
      <c r="M1350" s="10"/>
      <c r="N1350" s="14" t="s">
        <v>33</v>
      </c>
      <c r="O1350" s="20">
        <f>O1336</f>
        <v>202.5</v>
      </c>
      <c r="P1350" s="11" t="s">
        <v>31</v>
      </c>
      <c r="Q1350" s="11" t="s">
        <v>30</v>
      </c>
      <c r="R1350" s="11" t="s">
        <v>34</v>
      </c>
      <c r="S1350" s="10" t="s">
        <v>32</v>
      </c>
      <c r="T1350" s="10"/>
      <c r="U1350" s="26" t="s">
        <v>34</v>
      </c>
      <c r="V1350" s="26" t="s">
        <v>48</v>
      </c>
      <c r="W1350" s="26" t="s">
        <v>34</v>
      </c>
      <c r="X1350" s="26" t="s">
        <v>48</v>
      </c>
      <c r="Y1350" s="9"/>
      <c r="Z1350" s="9"/>
      <c r="AA1350" s="9"/>
    </row>
    <row r="1351" spans="1:32" ht="16.5" thickTop="1" thickBot="1" x14ac:dyDescent="0.3">
      <c r="A1351" s="9"/>
      <c r="B1351" s="9"/>
      <c r="C1351" s="9"/>
      <c r="D1351" s="9"/>
      <c r="E1351" s="11"/>
      <c r="F1351" s="11"/>
      <c r="G1351" s="14"/>
      <c r="H1351" s="11"/>
      <c r="I1351" s="15">
        <v>3</v>
      </c>
      <c r="J1351" s="11">
        <v>70</v>
      </c>
      <c r="K1351" s="12">
        <f>CEILING(H1350*J1351/100*0.9,2.5)</f>
        <v>112.5</v>
      </c>
      <c r="M1351" s="9"/>
      <c r="N1351" s="14"/>
      <c r="O1351" s="11"/>
      <c r="P1351" s="15">
        <v>5</v>
      </c>
      <c r="Q1351" s="11">
        <v>40</v>
      </c>
      <c r="R1351" s="12">
        <f>CEILING(O1350*Q1351/100*0.9,5)</f>
        <v>75</v>
      </c>
      <c r="T1351" s="9"/>
      <c r="U1351" s="8">
        <f>IF(V1333&gt;11.5,U1333+2.5,U1333)</f>
        <v>60</v>
      </c>
      <c r="W1351" s="8">
        <f>IF(X1333&gt;11.5,W1333+2.5,W1333)</f>
        <v>42.5</v>
      </c>
      <c r="X1351" s="24"/>
      <c r="Y1351" s="9"/>
      <c r="Z1351" s="9"/>
      <c r="AA1351" s="9"/>
    </row>
    <row r="1352" spans="1:32" ht="16.5" thickTop="1" thickBot="1" x14ac:dyDescent="0.3">
      <c r="A1352" s="9"/>
      <c r="B1352" s="9"/>
      <c r="C1352" s="9"/>
      <c r="D1352" s="9"/>
      <c r="E1352" s="11"/>
      <c r="F1352" s="11"/>
      <c r="G1352" s="14"/>
      <c r="H1352" s="11"/>
      <c r="I1352" s="15">
        <v>3</v>
      </c>
      <c r="J1352" s="11">
        <v>70</v>
      </c>
      <c r="K1352" s="12">
        <f>CEILING(H1350*J1352/100*0.9,2.5)</f>
        <v>112.5</v>
      </c>
      <c r="M1352" s="9"/>
      <c r="N1352" s="14"/>
      <c r="O1352" s="11"/>
      <c r="P1352" s="15">
        <v>5</v>
      </c>
      <c r="Q1352" s="11">
        <v>40</v>
      </c>
      <c r="R1352" s="12">
        <f>CEILING(O1350*Q1352/100*0.9,5)</f>
        <v>75</v>
      </c>
      <c r="T1352" s="9"/>
      <c r="U1352" s="8">
        <f>U1351</f>
        <v>60</v>
      </c>
      <c r="W1352" s="8">
        <f>W1351</f>
        <v>42.5</v>
      </c>
      <c r="X1352" s="24"/>
      <c r="Y1352" s="9"/>
      <c r="Z1352" s="9"/>
      <c r="AA1352" s="9"/>
    </row>
    <row r="1353" spans="1:32" ht="16.5" thickTop="1" thickBot="1" x14ac:dyDescent="0.3">
      <c r="A1353" s="9"/>
      <c r="B1353" s="9"/>
      <c r="C1353" s="9"/>
      <c r="D1353" s="9"/>
      <c r="E1353" s="11"/>
      <c r="F1353" s="11"/>
      <c r="G1353" s="14"/>
      <c r="H1353" s="11"/>
      <c r="I1353" s="15">
        <v>3</v>
      </c>
      <c r="J1353" s="11">
        <v>80</v>
      </c>
      <c r="K1353" s="12">
        <f>CEILING(H1350*J1353/100*0.9,2.5)</f>
        <v>130</v>
      </c>
      <c r="M1353" s="9"/>
      <c r="N1353" s="14"/>
      <c r="O1353" s="11"/>
      <c r="P1353" s="15">
        <v>5</v>
      </c>
      <c r="Q1353" s="11">
        <v>50</v>
      </c>
      <c r="R1353" s="12">
        <f>CEILING(O1350*Q1353/100*0.9,5)</f>
        <v>95</v>
      </c>
      <c r="T1353" s="9"/>
      <c r="U1353" s="8">
        <f>U1352</f>
        <v>60</v>
      </c>
      <c r="W1353" s="8">
        <f>W1352</f>
        <v>42.5</v>
      </c>
      <c r="X1353" s="24"/>
      <c r="Y1353" s="9"/>
      <c r="Z1353" s="9"/>
      <c r="AA1353" s="9"/>
    </row>
    <row r="1354" spans="1:32" ht="16.5" thickTop="1" thickBot="1" x14ac:dyDescent="0.3">
      <c r="A1354" s="9"/>
      <c r="B1354" s="9"/>
      <c r="C1354" s="9"/>
      <c r="D1354" s="9"/>
      <c r="E1354" s="11"/>
      <c r="F1354" s="11"/>
      <c r="G1354" s="14"/>
      <c r="H1354" s="11"/>
      <c r="I1354" s="15">
        <v>3</v>
      </c>
      <c r="J1354" s="11">
        <v>80</v>
      </c>
      <c r="K1354" s="12">
        <f>CEILING(H1350*J1354/100*0.9,2.5)</f>
        <v>130</v>
      </c>
      <c r="M1354" s="9"/>
      <c r="N1354" s="14"/>
      <c r="O1354" s="11"/>
      <c r="P1354" s="15">
        <v>5</v>
      </c>
      <c r="Q1354" s="11">
        <v>50</v>
      </c>
      <c r="R1354" s="12">
        <f>CEILING(O1350*Q1354/100*0.9,5)</f>
        <v>95</v>
      </c>
      <c r="T1354" s="9"/>
      <c r="U1354" s="8">
        <f>U1353</f>
        <v>60</v>
      </c>
      <c r="W1354" s="8">
        <f>W1353</f>
        <v>42.5</v>
      </c>
      <c r="X1354" s="25"/>
      <c r="Y1354" s="9"/>
      <c r="Z1354" s="9"/>
      <c r="AA1354" s="9"/>
    </row>
    <row r="1355" spans="1:32" ht="16.5" thickTop="1" thickBot="1" x14ac:dyDescent="0.3">
      <c r="A1355" s="9"/>
      <c r="B1355" s="9"/>
      <c r="C1355" s="9"/>
      <c r="D1355" s="9"/>
      <c r="E1355" s="11"/>
      <c r="F1355" s="11"/>
      <c r="G1355" s="14"/>
      <c r="H1355" s="11"/>
      <c r="I1355" s="15">
        <v>3</v>
      </c>
      <c r="J1355" s="11">
        <v>90</v>
      </c>
      <c r="K1355" s="12">
        <f>CEILING(H1350*J1355/100*0.9,2.5)</f>
        <v>145</v>
      </c>
      <c r="M1355" s="9"/>
      <c r="N1355" s="14"/>
      <c r="O1355" s="11"/>
      <c r="P1355" s="15">
        <v>5</v>
      </c>
      <c r="Q1355" s="11">
        <v>60</v>
      </c>
      <c r="R1355" s="12">
        <f>CEILING(O1350*Q1355/100*0.9,5)</f>
        <v>110</v>
      </c>
      <c r="T1355" s="9"/>
      <c r="U1355" s="9"/>
      <c r="V1355" s="9"/>
      <c r="W1355" s="9"/>
      <c r="X1355" s="9"/>
      <c r="Y1355" s="9"/>
      <c r="Z1355" s="9"/>
      <c r="AA1355" s="9"/>
      <c r="AC1355">
        <f>K1355*L1355*0.0333+K1355</f>
        <v>145</v>
      </c>
      <c r="AE1355">
        <f>R1355*S1355*0.0333+R1355</f>
        <v>110</v>
      </c>
    </row>
    <row r="1356" spans="1:32" ht="16.5" thickTop="1" thickBot="1" x14ac:dyDescent="0.3">
      <c r="A1356" s="9"/>
      <c r="B1356" s="1" t="s">
        <v>95</v>
      </c>
      <c r="C1356" s="18">
        <f>IF(H1356&gt;3.4,0,H1356)+IF(O1356&gt;3.4,0,O1356)</f>
        <v>4</v>
      </c>
      <c r="D1356" s="18" t="s">
        <v>15</v>
      </c>
      <c r="E1356" s="34" t="s">
        <v>2</v>
      </c>
      <c r="F1356" s="11"/>
      <c r="G1356" s="14" t="s">
        <v>14</v>
      </c>
      <c r="H1356" s="11">
        <v>3</v>
      </c>
      <c r="I1356" s="11"/>
      <c r="J1356" s="11"/>
      <c r="K1356" s="11"/>
      <c r="L1356" s="9"/>
      <c r="M1356" s="9"/>
      <c r="N1356" s="14" t="s">
        <v>12</v>
      </c>
      <c r="O1356" s="11">
        <v>1</v>
      </c>
      <c r="P1356" s="11"/>
      <c r="Q1356" s="11"/>
      <c r="R1356" s="11"/>
      <c r="S1356" s="9"/>
      <c r="T1356" s="9"/>
      <c r="U1356" s="30"/>
      <c r="V1356" s="29" t="s">
        <v>49</v>
      </c>
      <c r="W1356" s="9"/>
      <c r="X1356" s="31" t="s">
        <v>27</v>
      </c>
      <c r="Y1356" s="9"/>
      <c r="Z1356" s="9"/>
      <c r="AA1356" s="9"/>
    </row>
    <row r="1357" spans="1:32" ht="31.5" thickTop="1" thickBot="1" x14ac:dyDescent="0.3">
      <c r="A1357" s="9"/>
      <c r="B1357" s="9"/>
      <c r="C1357" s="9"/>
      <c r="D1357" s="9"/>
      <c r="E1357" s="11"/>
      <c r="F1357" s="11"/>
      <c r="G1357" s="14"/>
      <c r="H1357" s="20">
        <f>H1350</f>
        <v>177.5</v>
      </c>
      <c r="I1357" s="11" t="s">
        <v>31</v>
      </c>
      <c r="J1357" s="11" t="s">
        <v>30</v>
      </c>
      <c r="K1357" s="11" t="s">
        <v>34</v>
      </c>
      <c r="L1357" s="10" t="s">
        <v>32</v>
      </c>
      <c r="M1357" s="10"/>
      <c r="N1357" s="14" t="s">
        <v>33</v>
      </c>
      <c r="O1357" s="20">
        <f>O1336+IF(S1339&lt;3.5,2.5,5)</f>
        <v>205</v>
      </c>
      <c r="P1357" s="11" t="s">
        <v>31</v>
      </c>
      <c r="Q1357" s="11" t="s">
        <v>30</v>
      </c>
      <c r="R1357" s="11" t="s">
        <v>34</v>
      </c>
      <c r="S1357" s="10" t="s">
        <v>32</v>
      </c>
      <c r="T1357" s="10"/>
      <c r="U1357" s="26" t="s">
        <v>34</v>
      </c>
      <c r="V1357" s="26" t="s">
        <v>48</v>
      </c>
      <c r="W1357" s="26" t="s">
        <v>34</v>
      </c>
      <c r="X1357" s="26" t="s">
        <v>48</v>
      </c>
      <c r="Y1357" s="9"/>
      <c r="Z1357" s="9"/>
      <c r="AA1357" s="9"/>
    </row>
    <row r="1358" spans="1:32" ht="16.5" thickTop="1" thickBot="1" x14ac:dyDescent="0.3">
      <c r="A1358" s="9"/>
      <c r="B1358" s="9"/>
      <c r="C1358" s="9"/>
      <c r="D1358" s="9"/>
      <c r="E1358" s="11"/>
      <c r="F1358" s="11"/>
      <c r="G1358" s="14"/>
      <c r="H1358" s="11"/>
      <c r="I1358" s="15">
        <v>5</v>
      </c>
      <c r="J1358" s="11">
        <v>75</v>
      </c>
      <c r="K1358" s="12">
        <f>CEILING(H1357*0.9*J1358/100,2.5)</f>
        <v>120</v>
      </c>
      <c r="M1358" s="9"/>
      <c r="N1358" s="14"/>
      <c r="O1358" s="11"/>
      <c r="P1358" s="15">
        <v>5</v>
      </c>
      <c r="Q1358" s="11">
        <v>65</v>
      </c>
      <c r="R1358" s="12">
        <f>CEILING(O1357*Q1358/100*0.9,5)</f>
        <v>120</v>
      </c>
      <c r="T1358" s="9"/>
      <c r="U1358" s="8">
        <f>IF(V1340&gt;11.5,U1340+2.5,U1340)</f>
        <v>70</v>
      </c>
      <c r="V1358" s="4"/>
      <c r="W1358" s="8">
        <f>IF(X1354&gt;11.5,W1354+2.5,W1354)</f>
        <v>42.5</v>
      </c>
      <c r="X1358" s="24"/>
      <c r="Y1358" s="9"/>
      <c r="Z1358" s="9"/>
      <c r="AA1358" s="9"/>
    </row>
    <row r="1359" spans="1:32" ht="16.5" thickTop="1" thickBot="1" x14ac:dyDescent="0.3">
      <c r="A1359" s="9"/>
      <c r="B1359" s="9"/>
      <c r="C1359" s="9"/>
      <c r="D1359" s="9"/>
      <c r="E1359" s="11"/>
      <c r="F1359" s="11"/>
      <c r="G1359" s="14"/>
      <c r="H1359" s="11"/>
      <c r="I1359" s="15">
        <v>3</v>
      </c>
      <c r="J1359" s="11">
        <v>85</v>
      </c>
      <c r="K1359" s="12">
        <f>CEILING(H1357*0.9*J1359/100,2.5)</f>
        <v>137.5</v>
      </c>
      <c r="M1359" s="9"/>
      <c r="N1359" s="14"/>
      <c r="O1359" s="11"/>
      <c r="P1359" s="15">
        <v>5</v>
      </c>
      <c r="Q1359" s="11">
        <v>65</v>
      </c>
      <c r="R1359" s="12">
        <f>CEILING(O1357*Q1359/100*0.9,5)</f>
        <v>120</v>
      </c>
      <c r="T1359" s="9"/>
      <c r="U1359" s="8">
        <f>U1358</f>
        <v>70</v>
      </c>
      <c r="V1359" s="4"/>
      <c r="W1359" s="8">
        <f>W1358</f>
        <v>42.5</v>
      </c>
      <c r="X1359" s="24"/>
      <c r="Y1359" s="9"/>
      <c r="Z1359" s="9"/>
      <c r="AA1359" s="9"/>
    </row>
    <row r="1360" spans="1:32" ht="16.5" thickTop="1" thickBot="1" x14ac:dyDescent="0.3">
      <c r="A1360" s="9"/>
      <c r="B1360" s="9"/>
      <c r="C1360" s="9"/>
      <c r="D1360" s="9"/>
      <c r="E1360" s="11"/>
      <c r="F1360" s="11"/>
      <c r="G1360" s="14"/>
      <c r="H1360" s="11" t="s">
        <v>35</v>
      </c>
      <c r="I1360" s="15">
        <v>1</v>
      </c>
      <c r="J1360" s="11">
        <v>95</v>
      </c>
      <c r="K1360" s="12">
        <f>CEILING(H1357*0.9*J1360/100,2.5)</f>
        <v>152.5</v>
      </c>
      <c r="M1360" s="9"/>
      <c r="N1360" s="14"/>
      <c r="O1360" s="11"/>
      <c r="P1360" s="15">
        <v>5</v>
      </c>
      <c r="Q1360" s="11">
        <v>75</v>
      </c>
      <c r="R1360" s="12">
        <f>CEILING(O1357*Q1360/100*0.9,5)</f>
        <v>140</v>
      </c>
      <c r="T1360" s="9"/>
      <c r="U1360" s="8">
        <f>U1359</f>
        <v>70</v>
      </c>
      <c r="V1360" s="4"/>
      <c r="W1360" s="8">
        <f>W1359</f>
        <v>42.5</v>
      </c>
      <c r="X1360" s="24"/>
      <c r="Y1360" s="9"/>
      <c r="Z1360" s="9"/>
      <c r="AA1360" s="9"/>
    </row>
    <row r="1361" spans="1:32" ht="16.5" thickTop="1" thickBot="1" x14ac:dyDescent="0.3">
      <c r="A1361" s="9"/>
      <c r="B1361" s="9"/>
      <c r="C1361" s="9"/>
      <c r="D1361" s="9"/>
      <c r="E1361" s="11"/>
      <c r="F1361" s="11"/>
      <c r="G1361" s="14"/>
      <c r="H1361" s="11"/>
      <c r="I1361" s="11"/>
      <c r="J1361" s="11"/>
      <c r="K1361" s="11"/>
      <c r="L1361" s="9"/>
      <c r="M1361" s="9"/>
      <c r="N1361" s="14"/>
      <c r="O1361" s="11"/>
      <c r="P1361" s="15">
        <v>5</v>
      </c>
      <c r="Q1361" s="11">
        <v>75</v>
      </c>
      <c r="R1361" s="12">
        <f>CEILING(O1357*Q1361/100*0.9,5)</f>
        <v>140</v>
      </c>
      <c r="T1361" s="9"/>
      <c r="U1361" s="8">
        <f>U1360</f>
        <v>70</v>
      </c>
      <c r="V1361" s="4"/>
      <c r="W1361" s="8">
        <f>W1360</f>
        <v>42.5</v>
      </c>
      <c r="X1361" s="25"/>
      <c r="Y1361" s="9"/>
      <c r="Z1361" s="9"/>
      <c r="AA1361" s="9"/>
    </row>
    <row r="1362" spans="1:32" ht="16.5" thickTop="1" thickBot="1" x14ac:dyDescent="0.3">
      <c r="A1362" s="9"/>
      <c r="B1362" s="9"/>
      <c r="C1362" s="9"/>
      <c r="D1362" s="9"/>
      <c r="E1362" s="11"/>
      <c r="F1362" s="11"/>
      <c r="G1362" s="14"/>
      <c r="H1362" s="11"/>
      <c r="I1362" s="11"/>
      <c r="J1362" s="11"/>
      <c r="K1362" s="11"/>
      <c r="L1362" s="9"/>
      <c r="M1362" s="9"/>
      <c r="N1362" s="14"/>
      <c r="O1362" s="11"/>
      <c r="P1362" s="16">
        <v>5</v>
      </c>
      <c r="Q1362" s="11">
        <v>85</v>
      </c>
      <c r="R1362" s="12">
        <f>CEILING(O1357*Q1362/100*0.9,5)</f>
        <v>160</v>
      </c>
      <c r="T1362" s="9"/>
      <c r="U1362" s="9"/>
      <c r="V1362" s="9"/>
      <c r="W1362" s="9"/>
      <c r="X1362" s="9"/>
      <c r="Y1362" s="9"/>
      <c r="Z1362" s="9"/>
      <c r="AA1362" s="9"/>
      <c r="AC1362">
        <f>K1360*L1360*0.0333+K1360</f>
        <v>152.5</v>
      </c>
      <c r="AE1362">
        <f>R1362*S1362*0.0333+R1362</f>
        <v>160</v>
      </c>
    </row>
    <row r="1363" spans="1:32" ht="16.5" thickTop="1" thickBot="1" x14ac:dyDescent="0.3">
      <c r="A1363" s="9"/>
      <c r="B1363" s="9"/>
      <c r="C1363">
        <f>IF(H1363&gt;3.4,0,H1363)+IF(O1363&gt;3.4,0,O1363)</f>
        <v>2</v>
      </c>
      <c r="D1363" t="s">
        <v>16</v>
      </c>
      <c r="E1363" t="s">
        <v>3</v>
      </c>
      <c r="F1363" s="9"/>
      <c r="G1363" s="14" t="s">
        <v>4</v>
      </c>
      <c r="H1363" s="11">
        <v>4</v>
      </c>
      <c r="I1363" s="11"/>
      <c r="J1363" s="11"/>
      <c r="K1363" s="11"/>
      <c r="L1363" s="9"/>
      <c r="M1363" s="9"/>
      <c r="N1363" s="14" t="s">
        <v>13</v>
      </c>
      <c r="O1363" s="11">
        <v>2</v>
      </c>
      <c r="P1363" s="11"/>
      <c r="Q1363" s="11"/>
      <c r="R1363" s="11"/>
      <c r="S1363" s="9"/>
      <c r="T1363" s="9"/>
      <c r="U1363" s="9"/>
      <c r="V1363" s="28" t="s">
        <v>28</v>
      </c>
      <c r="W1363" s="9"/>
      <c r="X1363" s="27" t="s">
        <v>25</v>
      </c>
      <c r="Y1363" s="9"/>
      <c r="Z1363" s="27" t="s">
        <v>26</v>
      </c>
      <c r="AA1363" s="9"/>
    </row>
    <row r="1364" spans="1:32" ht="31.5" thickTop="1" thickBot="1" x14ac:dyDescent="0.3">
      <c r="A1364" s="9"/>
      <c r="B1364" s="9"/>
      <c r="C1364" s="9"/>
      <c r="D1364" s="9"/>
      <c r="E1364" s="11"/>
      <c r="F1364" s="11"/>
      <c r="G1364" s="14" t="s">
        <v>33</v>
      </c>
      <c r="H1364" s="20">
        <f>H1343</f>
        <v>102.5</v>
      </c>
      <c r="I1364" s="11" t="s">
        <v>31</v>
      </c>
      <c r="J1364" s="11" t="s">
        <v>30</v>
      </c>
      <c r="K1364" s="11" t="s">
        <v>34</v>
      </c>
      <c r="L1364" s="10" t="s">
        <v>32</v>
      </c>
      <c r="M1364" s="10"/>
      <c r="N1364" s="14" t="s">
        <v>33</v>
      </c>
      <c r="O1364" s="20">
        <f>O1343</f>
        <v>245</v>
      </c>
      <c r="P1364" s="11" t="s">
        <v>31</v>
      </c>
      <c r="Q1364" s="11" t="s">
        <v>30</v>
      </c>
      <c r="R1364" s="11" t="s">
        <v>34</v>
      </c>
      <c r="S1364" s="10" t="s">
        <v>32</v>
      </c>
      <c r="T1364" s="10"/>
      <c r="U1364" s="26" t="s">
        <v>34</v>
      </c>
      <c r="V1364" s="26" t="s">
        <v>48</v>
      </c>
      <c r="W1364" s="26" t="s">
        <v>34</v>
      </c>
      <c r="X1364" s="26" t="s">
        <v>48</v>
      </c>
      <c r="Y1364" s="26" t="s">
        <v>34</v>
      </c>
      <c r="Z1364" s="26" t="s">
        <v>48</v>
      </c>
      <c r="AA1364" s="9"/>
    </row>
    <row r="1365" spans="1:32" ht="16.5" thickTop="1" thickBot="1" x14ac:dyDescent="0.3">
      <c r="A1365" s="9"/>
      <c r="B1365" s="9"/>
      <c r="C1365" s="9"/>
      <c r="D1365" s="9"/>
      <c r="E1365" s="11"/>
      <c r="F1365" s="11"/>
      <c r="G1365" s="14"/>
      <c r="H1365" s="11"/>
      <c r="I1365" s="15">
        <v>5</v>
      </c>
      <c r="J1365" s="11">
        <v>40</v>
      </c>
      <c r="K1365" s="12">
        <f>CEILING(H1364*J1365/100*0.9,2.5)</f>
        <v>37.5</v>
      </c>
      <c r="M1365" s="9"/>
      <c r="N1365" s="14"/>
      <c r="O1365" s="11"/>
      <c r="P1365" s="15">
        <v>3</v>
      </c>
      <c r="Q1365" s="11">
        <v>70</v>
      </c>
      <c r="R1365" s="12">
        <f>CEILING(O1364*Q1365/100*0.9,5)</f>
        <v>155</v>
      </c>
      <c r="T1365" s="9"/>
      <c r="U1365" s="8">
        <f>IF(V1347&gt;11.5,U1347+2.5,U1347)</f>
        <v>17.5</v>
      </c>
      <c r="V1365" s="4"/>
      <c r="W1365" s="8">
        <f>IF(X1347&gt;11.5,W1347+2.5,W1347)</f>
        <v>35</v>
      </c>
      <c r="X1365" s="24"/>
      <c r="Y1365" s="8">
        <f>IF(Z1347&gt;11.5,Y1347+2,Y1347)</f>
        <v>8</v>
      </c>
      <c r="Z1365" s="24"/>
      <c r="AA1365" s="9"/>
    </row>
    <row r="1366" spans="1:32" ht="16.5" thickTop="1" thickBot="1" x14ac:dyDescent="0.3">
      <c r="A1366" s="9"/>
      <c r="B1366" s="9"/>
      <c r="C1366" s="9"/>
      <c r="D1366" s="9"/>
      <c r="E1366" s="11"/>
      <c r="F1366" s="11"/>
      <c r="G1366" s="14"/>
      <c r="H1366" s="11"/>
      <c r="I1366" s="15">
        <v>5</v>
      </c>
      <c r="J1366" s="11">
        <v>40</v>
      </c>
      <c r="K1366" s="12">
        <f>CEILING(H1364*J1366/100*0.9,2.5)</f>
        <v>37.5</v>
      </c>
      <c r="M1366" s="9"/>
      <c r="N1366" s="14"/>
      <c r="O1366" s="11"/>
      <c r="P1366" s="15">
        <v>3</v>
      </c>
      <c r="Q1366" s="11">
        <v>70</v>
      </c>
      <c r="R1366" s="12">
        <f>CEILING(O1364*Q1366/100*0.9,5)</f>
        <v>155</v>
      </c>
      <c r="T1366" s="9"/>
      <c r="U1366" s="8">
        <f>U1365</f>
        <v>17.5</v>
      </c>
      <c r="V1366" s="3"/>
      <c r="W1366" s="8">
        <f>W1365</f>
        <v>35</v>
      </c>
      <c r="X1366" s="24"/>
      <c r="Y1366" s="8">
        <f>Y1365</f>
        <v>8</v>
      </c>
      <c r="Z1366" s="24"/>
      <c r="AA1366" s="9"/>
    </row>
    <row r="1367" spans="1:32" ht="16.5" thickTop="1" thickBot="1" x14ac:dyDescent="0.3">
      <c r="A1367" s="9"/>
      <c r="B1367" s="9"/>
      <c r="C1367" s="9"/>
      <c r="D1367" s="9"/>
      <c r="E1367" s="11"/>
      <c r="F1367" s="11"/>
      <c r="G1367" s="14"/>
      <c r="H1367" s="11"/>
      <c r="I1367" s="15">
        <v>5</v>
      </c>
      <c r="J1367" s="11">
        <v>50</v>
      </c>
      <c r="K1367" s="12">
        <f>CEILING(H1364*J1367/100*0.9,2.5)</f>
        <v>47.5</v>
      </c>
      <c r="M1367" s="9"/>
      <c r="N1367" s="14"/>
      <c r="O1367" s="11"/>
      <c r="P1367" s="15">
        <v>3</v>
      </c>
      <c r="Q1367" s="11">
        <v>80</v>
      </c>
      <c r="R1367" s="12">
        <f>CEILING(O1364*Q1367/100*0.9,5)</f>
        <v>180</v>
      </c>
      <c r="T1367" s="9"/>
      <c r="U1367" s="8">
        <f>U1366</f>
        <v>17.5</v>
      </c>
      <c r="W1367" s="8">
        <f>W1366</f>
        <v>35</v>
      </c>
      <c r="X1367" s="24"/>
      <c r="Y1367" s="8">
        <f>Y1366</f>
        <v>8</v>
      </c>
      <c r="Z1367" s="24"/>
      <c r="AA1367" s="9"/>
    </row>
    <row r="1368" spans="1:32" ht="16.5" thickTop="1" thickBot="1" x14ac:dyDescent="0.3">
      <c r="A1368" s="9"/>
      <c r="B1368" s="9"/>
      <c r="C1368" s="9"/>
      <c r="D1368" s="9"/>
      <c r="E1368" s="11"/>
      <c r="F1368" s="11"/>
      <c r="G1368" s="14"/>
      <c r="H1368" s="11"/>
      <c r="I1368" s="15">
        <v>5</v>
      </c>
      <c r="J1368" s="11">
        <v>50</v>
      </c>
      <c r="K1368" s="12">
        <f>CEILING(H1364*J1368/100*0.9,2.5)</f>
        <v>47.5</v>
      </c>
      <c r="M1368" s="9"/>
      <c r="N1368" s="14"/>
      <c r="O1368" s="11"/>
      <c r="P1368" s="15">
        <v>3</v>
      </c>
      <c r="Q1368" s="11">
        <v>80</v>
      </c>
      <c r="R1368" s="12">
        <f>CEILING(O1364*Q1368/100*0.9,5)</f>
        <v>180</v>
      </c>
      <c r="T1368" s="9"/>
      <c r="U1368" s="8">
        <f>U1367</f>
        <v>17.5</v>
      </c>
      <c r="W1368" s="8">
        <f>W1367</f>
        <v>35</v>
      </c>
      <c r="X1368" s="25"/>
      <c r="Y1368" s="8">
        <f>Y1367</f>
        <v>8</v>
      </c>
      <c r="Z1368" s="25"/>
      <c r="AA1368" s="9"/>
    </row>
    <row r="1369" spans="1:32" ht="16.5" thickTop="1" thickBot="1" x14ac:dyDescent="0.3">
      <c r="A1369" s="9"/>
      <c r="B1369" s="9"/>
      <c r="C1369" s="9"/>
      <c r="D1369" s="9"/>
      <c r="E1369" s="11"/>
      <c r="F1369" s="11"/>
      <c r="G1369" s="14"/>
      <c r="H1369" s="11"/>
      <c r="I1369" s="16">
        <v>5</v>
      </c>
      <c r="J1369" s="11">
        <v>60</v>
      </c>
      <c r="K1369" s="12">
        <f>CEILING(H1364*J1369/100*0.9,2.5)</f>
        <v>57.5</v>
      </c>
      <c r="M1369" s="9"/>
      <c r="N1369" s="14"/>
      <c r="O1369" s="11"/>
      <c r="P1369" s="16">
        <v>3</v>
      </c>
      <c r="Q1369" s="11">
        <v>90</v>
      </c>
      <c r="R1369" s="12">
        <f>CEILING(O1364*Q1369/100*0.9,5)</f>
        <v>200</v>
      </c>
      <c r="T1369" s="9"/>
      <c r="U1369" s="9"/>
      <c r="V1369" s="9"/>
      <c r="W1369" s="9"/>
      <c r="X1369" s="9"/>
      <c r="Y1369" s="9"/>
      <c r="Z1369" s="9"/>
      <c r="AA1369" s="9"/>
      <c r="AD1369">
        <f>K1369*L1369*0.0333+K1369</f>
        <v>57.5</v>
      </c>
      <c r="AF1369">
        <f>R1369*S1369*0.0333+R1369</f>
        <v>200</v>
      </c>
    </row>
    <row r="1370" spans="1:32" ht="16.5" thickTop="1" thickBot="1" x14ac:dyDescent="0.3">
      <c r="A1370" s="9"/>
      <c r="B1370" s="9"/>
      <c r="C1370">
        <f>IF(H1370&gt;3.4,0,H1370)+IF(O1370&gt;3.4,0,O1370)</f>
        <v>2</v>
      </c>
      <c r="D1370" t="s">
        <v>17</v>
      </c>
      <c r="E1370" t="s">
        <v>2</v>
      </c>
      <c r="F1370" s="9"/>
      <c r="G1370" s="14" t="s">
        <v>14</v>
      </c>
      <c r="H1370" s="11">
        <v>4</v>
      </c>
      <c r="I1370" s="11"/>
      <c r="J1370" s="11"/>
      <c r="K1370" s="11"/>
      <c r="L1370" s="9"/>
      <c r="M1370" s="9"/>
      <c r="N1370" s="14" t="s">
        <v>12</v>
      </c>
      <c r="O1370" s="11">
        <v>2</v>
      </c>
      <c r="P1370" s="11"/>
      <c r="Q1370" s="11"/>
      <c r="R1370" s="11"/>
      <c r="S1370" s="9"/>
      <c r="T1370" s="9"/>
      <c r="U1370" s="9"/>
      <c r="V1370" s="27" t="s">
        <v>47</v>
      </c>
      <c r="W1370" s="9"/>
      <c r="X1370" s="17" t="s">
        <v>27</v>
      </c>
      <c r="Y1370" s="9"/>
      <c r="Z1370" s="9"/>
      <c r="AA1370" s="9"/>
    </row>
    <row r="1371" spans="1:32" ht="31.5" thickTop="1" thickBot="1" x14ac:dyDescent="0.3">
      <c r="A1371" s="9"/>
      <c r="B1371" s="9"/>
      <c r="C1371" s="9"/>
      <c r="D1371" s="9"/>
      <c r="E1371" s="11"/>
      <c r="F1371" s="11"/>
      <c r="G1371" s="14" t="s">
        <v>33</v>
      </c>
      <c r="H1371" s="20">
        <f>H1357</f>
        <v>177.5</v>
      </c>
      <c r="I1371" s="11" t="s">
        <v>31</v>
      </c>
      <c r="J1371" s="11" t="s">
        <v>30</v>
      </c>
      <c r="K1371" s="11" t="s">
        <v>34</v>
      </c>
      <c r="L1371" s="10" t="s">
        <v>32</v>
      </c>
      <c r="M1371" s="10"/>
      <c r="N1371" s="14" t="s">
        <v>33</v>
      </c>
      <c r="O1371" s="20">
        <f>O1357</f>
        <v>205</v>
      </c>
      <c r="P1371" s="11" t="s">
        <v>31</v>
      </c>
      <c r="Q1371" s="11" t="s">
        <v>30</v>
      </c>
      <c r="R1371" s="11" t="s">
        <v>34</v>
      </c>
      <c r="S1371" s="10" t="s">
        <v>32</v>
      </c>
      <c r="T1371" s="10"/>
      <c r="U1371" s="26" t="s">
        <v>34</v>
      </c>
      <c r="V1371" s="26" t="s">
        <v>48</v>
      </c>
      <c r="W1371" s="26" t="s">
        <v>34</v>
      </c>
      <c r="X1371" s="26" t="s">
        <v>48</v>
      </c>
      <c r="Y1371" s="9"/>
      <c r="Z1371" s="9"/>
      <c r="AA1371" s="9"/>
    </row>
    <row r="1372" spans="1:32" ht="16.5" thickTop="1" thickBot="1" x14ac:dyDescent="0.3">
      <c r="A1372" s="9"/>
      <c r="B1372" s="9"/>
      <c r="C1372" s="9"/>
      <c r="D1372" s="9"/>
      <c r="E1372" s="11"/>
      <c r="F1372" s="11"/>
      <c r="G1372" s="14"/>
      <c r="H1372" s="11"/>
      <c r="I1372" s="15">
        <v>5</v>
      </c>
      <c r="J1372" s="11">
        <v>40</v>
      </c>
      <c r="K1372" s="12">
        <f>CEILING(H1371*J1372/100*0.9,2.5)</f>
        <v>65</v>
      </c>
      <c r="M1372" s="9"/>
      <c r="N1372" s="14"/>
      <c r="O1372" s="11"/>
      <c r="P1372" s="15">
        <v>3</v>
      </c>
      <c r="Q1372" s="11">
        <v>70</v>
      </c>
      <c r="R1372" s="12">
        <f>CEILING(O1371*Q1372/100*0.9,5)</f>
        <v>130</v>
      </c>
      <c r="T1372" s="9"/>
      <c r="U1372" s="8">
        <f>IF(V1354&gt;11.5,U1354+2.5,U1354)</f>
        <v>60</v>
      </c>
      <c r="W1372" s="8">
        <f>IF(X1354&gt;11.5,W1354+2.5,W1354)</f>
        <v>42.5</v>
      </c>
      <c r="X1372" s="24"/>
      <c r="Y1372" s="9"/>
      <c r="Z1372" s="9"/>
      <c r="AA1372" s="9"/>
    </row>
    <row r="1373" spans="1:32" ht="16.5" thickTop="1" thickBot="1" x14ac:dyDescent="0.3">
      <c r="A1373" s="9"/>
      <c r="B1373" s="9"/>
      <c r="C1373" s="9"/>
      <c r="D1373" s="9"/>
      <c r="E1373" s="11"/>
      <c r="F1373" s="11"/>
      <c r="G1373" s="14"/>
      <c r="H1373" s="11"/>
      <c r="I1373" s="15">
        <v>5</v>
      </c>
      <c r="J1373" s="11">
        <v>40</v>
      </c>
      <c r="K1373" s="12">
        <f>CEILING(H1371*J1373/100*0.9,2.5)</f>
        <v>65</v>
      </c>
      <c r="M1373" s="9"/>
      <c r="N1373" s="14"/>
      <c r="O1373" s="11"/>
      <c r="P1373" s="15">
        <v>3</v>
      </c>
      <c r="Q1373" s="11">
        <v>70</v>
      </c>
      <c r="R1373" s="12">
        <f>CEILING(O1371*Q1373/100*0.9,5)</f>
        <v>130</v>
      </c>
      <c r="T1373" s="9"/>
      <c r="U1373" s="8">
        <f>U1372</f>
        <v>60</v>
      </c>
      <c r="W1373" s="8">
        <f>W1372</f>
        <v>42.5</v>
      </c>
      <c r="X1373" s="24"/>
      <c r="Y1373" s="9"/>
      <c r="Z1373" s="9"/>
      <c r="AA1373" s="9"/>
    </row>
    <row r="1374" spans="1:32" ht="16.5" thickTop="1" thickBot="1" x14ac:dyDescent="0.3">
      <c r="A1374" s="9"/>
      <c r="B1374" s="9"/>
      <c r="C1374" s="9"/>
      <c r="D1374" s="9"/>
      <c r="E1374" s="11"/>
      <c r="F1374" s="11"/>
      <c r="G1374" s="14"/>
      <c r="H1374" s="11"/>
      <c r="I1374" s="15">
        <v>5</v>
      </c>
      <c r="J1374" s="11">
        <v>50</v>
      </c>
      <c r="K1374" s="12">
        <f>CEILING(H1371*J1374/100*0.9,2.5)</f>
        <v>80</v>
      </c>
      <c r="M1374" s="9"/>
      <c r="N1374" s="14"/>
      <c r="O1374" s="11"/>
      <c r="P1374" s="15">
        <v>3</v>
      </c>
      <c r="Q1374" s="11">
        <v>80</v>
      </c>
      <c r="R1374" s="12">
        <f>CEILING(O1371*Q1374/100*0.9,5)</f>
        <v>150</v>
      </c>
      <c r="T1374" s="9"/>
      <c r="U1374" s="8">
        <f>U1373</f>
        <v>60</v>
      </c>
      <c r="W1374" s="8">
        <f>W1373</f>
        <v>42.5</v>
      </c>
      <c r="X1374" s="24"/>
      <c r="Y1374" s="9"/>
      <c r="Z1374" s="9"/>
      <c r="AA1374" s="9"/>
    </row>
    <row r="1375" spans="1:32" ht="16.5" thickTop="1" thickBot="1" x14ac:dyDescent="0.3">
      <c r="A1375" s="9"/>
      <c r="B1375" s="9"/>
      <c r="C1375" s="9"/>
      <c r="D1375" s="9"/>
      <c r="E1375" s="11"/>
      <c r="F1375" s="11"/>
      <c r="G1375" s="14"/>
      <c r="H1375" s="11"/>
      <c r="I1375" s="15">
        <v>5</v>
      </c>
      <c r="J1375" s="11">
        <v>50</v>
      </c>
      <c r="K1375" s="12">
        <f>CEILING(H1371*J1375/100*0.9,2.5)</f>
        <v>80</v>
      </c>
      <c r="M1375" s="9"/>
      <c r="N1375" s="14"/>
      <c r="O1375" s="11"/>
      <c r="P1375" s="15">
        <v>3</v>
      </c>
      <c r="Q1375" s="11">
        <v>80</v>
      </c>
      <c r="R1375" s="12">
        <f>CEILING(O1371*Q1375/100*0.9,5)</f>
        <v>150</v>
      </c>
      <c r="T1375" s="9"/>
      <c r="U1375" s="8">
        <f>U1374</f>
        <v>60</v>
      </c>
      <c r="W1375" s="8">
        <f>W1374</f>
        <v>42.5</v>
      </c>
      <c r="X1375" s="25"/>
      <c r="Y1375" s="9"/>
      <c r="Z1375" s="9"/>
      <c r="AA1375" s="9"/>
    </row>
    <row r="1376" spans="1:32" ht="16.5" thickTop="1" thickBot="1" x14ac:dyDescent="0.3">
      <c r="A1376" s="9"/>
      <c r="B1376" s="9"/>
      <c r="C1376" s="9"/>
      <c r="D1376" s="9"/>
      <c r="E1376" s="11"/>
      <c r="F1376" s="11"/>
      <c r="G1376" s="14"/>
      <c r="H1376" s="11"/>
      <c r="I1376" s="16">
        <v>5</v>
      </c>
      <c r="J1376" s="11">
        <v>60</v>
      </c>
      <c r="K1376" s="12">
        <f>CEILING(H1371*J1376/100*0.9,2.5)</f>
        <v>97.5</v>
      </c>
      <c r="M1376" s="9"/>
      <c r="N1376" s="14"/>
      <c r="O1376" s="11"/>
      <c r="P1376" s="16">
        <v>3</v>
      </c>
      <c r="Q1376" s="11">
        <v>90</v>
      </c>
      <c r="R1376" s="12">
        <f>CEILING(O1371*Q1376/100*0.9,5)</f>
        <v>170</v>
      </c>
      <c r="T1376" s="9"/>
      <c r="U1376" s="9"/>
      <c r="V1376" s="9"/>
      <c r="W1376" s="9"/>
      <c r="X1376" s="9"/>
      <c r="Y1376" s="9"/>
      <c r="Z1376" s="9"/>
      <c r="AA1376" s="9"/>
      <c r="AC1376">
        <f>K1376*L1376*0.0333+K1376</f>
        <v>97.5</v>
      </c>
      <c r="AE1376">
        <f>R1376*S1376*0.0333+R1376</f>
        <v>170</v>
      </c>
    </row>
    <row r="1377" spans="1:32" ht="16.5" thickTop="1" thickBot="1" x14ac:dyDescent="0.3">
      <c r="A1377" s="9"/>
      <c r="B1377" s="1" t="s">
        <v>96</v>
      </c>
      <c r="C1377">
        <f>IF(H1377&gt;3.4,0,H1377)+IF(O1377&gt;3.4,0,O1377)</f>
        <v>4</v>
      </c>
      <c r="D1377" t="s">
        <v>15</v>
      </c>
      <c r="E1377" t="s">
        <v>2</v>
      </c>
      <c r="F1377" s="9"/>
      <c r="G1377" s="14" t="s">
        <v>14</v>
      </c>
      <c r="H1377" s="11">
        <v>1</v>
      </c>
      <c r="I1377" s="11"/>
      <c r="J1377" s="11"/>
      <c r="K1377" s="11"/>
      <c r="L1377" s="9"/>
      <c r="M1377" s="9"/>
      <c r="N1377" s="14" t="s">
        <v>12</v>
      </c>
      <c r="O1377" s="11">
        <v>3</v>
      </c>
      <c r="P1377" s="11"/>
      <c r="Q1377" s="11"/>
      <c r="R1377" s="11"/>
      <c r="S1377" s="9"/>
      <c r="T1377" s="9"/>
      <c r="U1377" s="30"/>
      <c r="V1377" s="29" t="s">
        <v>49</v>
      </c>
      <c r="W1377" s="9"/>
      <c r="X1377" s="31" t="s">
        <v>27</v>
      </c>
      <c r="Y1377" s="9"/>
      <c r="Z1377" s="9"/>
      <c r="AA1377" s="9"/>
    </row>
    <row r="1378" spans="1:32" ht="31.5" thickTop="1" thickBot="1" x14ac:dyDescent="0.3">
      <c r="A1378" s="9"/>
      <c r="B1378" s="9"/>
      <c r="C1378" s="9"/>
      <c r="D1378" s="9"/>
      <c r="E1378" s="11"/>
      <c r="F1378" s="11"/>
      <c r="G1378" s="14" t="s">
        <v>33</v>
      </c>
      <c r="H1378" s="20">
        <f>H1371+IF(L1360&lt;3.5,2.5,5)</f>
        <v>180</v>
      </c>
      <c r="I1378" s="11" t="s">
        <v>31</v>
      </c>
      <c r="J1378" s="11" t="s">
        <v>30</v>
      </c>
      <c r="K1378" s="11" t="s">
        <v>34</v>
      </c>
      <c r="L1378" s="10" t="s">
        <v>32</v>
      </c>
      <c r="M1378" s="10"/>
      <c r="N1378" s="14"/>
      <c r="O1378" s="20">
        <f>O1371</f>
        <v>205</v>
      </c>
      <c r="P1378" s="11" t="s">
        <v>31</v>
      </c>
      <c r="Q1378" s="11" t="s">
        <v>30</v>
      </c>
      <c r="R1378" s="11" t="s">
        <v>34</v>
      </c>
      <c r="S1378" s="10" t="s">
        <v>32</v>
      </c>
      <c r="T1378" s="10"/>
      <c r="U1378" s="26" t="s">
        <v>34</v>
      </c>
      <c r="V1378" s="26" t="s">
        <v>48</v>
      </c>
      <c r="W1378" s="26" t="s">
        <v>34</v>
      </c>
      <c r="X1378" s="26" t="s">
        <v>48</v>
      </c>
      <c r="Y1378" s="9"/>
      <c r="Z1378" s="9"/>
      <c r="AA1378" s="9"/>
    </row>
    <row r="1379" spans="1:32" ht="16.5" thickTop="1" thickBot="1" x14ac:dyDescent="0.3">
      <c r="A1379" s="9"/>
      <c r="B1379" s="9"/>
      <c r="C1379" s="9"/>
      <c r="D1379" s="9"/>
      <c r="E1379" s="11"/>
      <c r="F1379" s="11"/>
      <c r="G1379" s="14"/>
      <c r="H1379" s="11"/>
      <c r="I1379" s="15">
        <v>5</v>
      </c>
      <c r="J1379" s="11">
        <v>65</v>
      </c>
      <c r="K1379" s="12">
        <f>CEILING(H1378*J1379/100*0.9,2.5)</f>
        <v>107.5</v>
      </c>
      <c r="M1379" s="9"/>
      <c r="N1379" s="14"/>
      <c r="O1379" s="11"/>
      <c r="P1379" s="15">
        <v>5</v>
      </c>
      <c r="Q1379" s="11">
        <v>75</v>
      </c>
      <c r="R1379" s="12">
        <f>CEILING(O1378*0.9*Q1379/100,5)</f>
        <v>140</v>
      </c>
      <c r="T1379" s="9"/>
      <c r="U1379" s="8">
        <f>IF(V1361&gt;11.5,U1361+2.5,U1361)</f>
        <v>70</v>
      </c>
      <c r="V1379" s="4"/>
      <c r="W1379" s="8">
        <f>IF(X1375&gt;11.5,W1375+2.5,W1375)</f>
        <v>42.5</v>
      </c>
      <c r="X1379" s="24"/>
      <c r="Y1379" s="9"/>
      <c r="Z1379" s="9"/>
      <c r="AA1379" s="9"/>
    </row>
    <row r="1380" spans="1:32" ht="16.5" thickTop="1" thickBot="1" x14ac:dyDescent="0.3">
      <c r="A1380" s="9"/>
      <c r="B1380" s="9"/>
      <c r="C1380" s="9"/>
      <c r="D1380" s="9"/>
      <c r="E1380" s="11"/>
      <c r="F1380" s="11"/>
      <c r="G1380" s="14"/>
      <c r="H1380" s="11"/>
      <c r="I1380" s="15">
        <v>5</v>
      </c>
      <c r="J1380" s="11">
        <v>65</v>
      </c>
      <c r="K1380" s="12">
        <f>CEILING(H1378*J1380/100*0.9,2.5)</f>
        <v>107.5</v>
      </c>
      <c r="M1380" s="9"/>
      <c r="N1380" s="14"/>
      <c r="O1380" s="11"/>
      <c r="P1380" s="15">
        <v>3</v>
      </c>
      <c r="Q1380" s="11">
        <v>85</v>
      </c>
      <c r="R1380" s="12">
        <f>CEILING(O1378*0.9*Q1380/100,5)</f>
        <v>160</v>
      </c>
      <c r="T1380" s="9"/>
      <c r="U1380" s="8">
        <f>U1379</f>
        <v>70</v>
      </c>
      <c r="V1380" s="4"/>
      <c r="W1380" s="8">
        <f>W1379</f>
        <v>42.5</v>
      </c>
      <c r="X1380" s="24"/>
      <c r="Y1380" s="9"/>
      <c r="Z1380" s="9"/>
      <c r="AA1380" s="9"/>
    </row>
    <row r="1381" spans="1:32" ht="16.5" thickTop="1" thickBot="1" x14ac:dyDescent="0.3">
      <c r="A1381" s="9"/>
      <c r="B1381" s="9"/>
      <c r="C1381" s="9"/>
      <c r="D1381" s="9"/>
      <c r="E1381" s="11"/>
      <c r="F1381" s="11"/>
      <c r="G1381" s="14"/>
      <c r="H1381" s="11"/>
      <c r="I1381" s="15">
        <v>5</v>
      </c>
      <c r="J1381" s="11">
        <v>75</v>
      </c>
      <c r="K1381" s="12">
        <f>CEILING(H1378*J1381/100*0.9,2.5)</f>
        <v>122.5</v>
      </c>
      <c r="M1381" s="9"/>
      <c r="N1381" s="14"/>
      <c r="O1381" s="11" t="s">
        <v>35</v>
      </c>
      <c r="P1381" s="15">
        <v>1</v>
      </c>
      <c r="Q1381" s="11">
        <v>95</v>
      </c>
      <c r="R1381" s="12">
        <f>CEILING(O1378*0.9*Q1381/100,5)</f>
        <v>180</v>
      </c>
      <c r="T1381" s="9"/>
      <c r="U1381" s="8">
        <f>U1380</f>
        <v>70</v>
      </c>
      <c r="V1381" s="4"/>
      <c r="W1381" s="8">
        <f>W1380</f>
        <v>42.5</v>
      </c>
      <c r="X1381" s="24"/>
      <c r="Y1381" s="9"/>
      <c r="Z1381" s="9"/>
      <c r="AA1381" s="9"/>
    </row>
    <row r="1382" spans="1:32" ht="16.5" thickTop="1" thickBot="1" x14ac:dyDescent="0.3">
      <c r="A1382" s="9"/>
      <c r="B1382" s="9"/>
      <c r="C1382" s="9"/>
      <c r="D1382" s="9"/>
      <c r="E1382" s="11"/>
      <c r="F1382" s="11"/>
      <c r="G1382" s="14"/>
      <c r="H1382" s="11"/>
      <c r="I1382" s="15">
        <v>5</v>
      </c>
      <c r="J1382" s="11">
        <v>75</v>
      </c>
      <c r="K1382" s="12">
        <f>CEILING(H1378*J1382/100*0.9,2.5)</f>
        <v>122.5</v>
      </c>
      <c r="M1382" s="9"/>
      <c r="N1382" s="14"/>
      <c r="O1382" s="11"/>
      <c r="P1382" s="11"/>
      <c r="Q1382" s="11"/>
      <c r="R1382" s="11"/>
      <c r="S1382" s="9"/>
      <c r="T1382" s="9"/>
      <c r="U1382" s="8">
        <f>U1381</f>
        <v>70</v>
      </c>
      <c r="V1382" s="4"/>
      <c r="W1382" s="8">
        <f>W1381</f>
        <v>42.5</v>
      </c>
      <c r="X1382" s="25"/>
      <c r="Y1382" s="9"/>
      <c r="Z1382" s="9"/>
      <c r="AA1382" s="9"/>
    </row>
    <row r="1383" spans="1:32" ht="16.5" thickTop="1" thickBot="1" x14ac:dyDescent="0.3">
      <c r="A1383" s="9"/>
      <c r="B1383" s="9"/>
      <c r="C1383" s="9"/>
      <c r="D1383" s="9"/>
      <c r="E1383" s="11"/>
      <c r="F1383" s="11"/>
      <c r="G1383" s="14"/>
      <c r="H1383" s="11"/>
      <c r="I1383" s="15">
        <v>5</v>
      </c>
      <c r="J1383" s="11">
        <v>85</v>
      </c>
      <c r="K1383" s="12">
        <f>CEILING(H1378*J1383/100*0.9,2.5)</f>
        <v>140</v>
      </c>
      <c r="M1383" s="9"/>
      <c r="N1383" s="14"/>
      <c r="O1383" s="11"/>
      <c r="P1383" s="11"/>
      <c r="Q1383" s="11"/>
      <c r="R1383" s="11"/>
      <c r="S1383" s="9"/>
      <c r="T1383" s="9"/>
      <c r="U1383" s="9"/>
      <c r="V1383" s="9"/>
      <c r="W1383" s="9"/>
      <c r="X1383" s="9"/>
      <c r="Y1383" s="9"/>
      <c r="Z1383" s="9"/>
      <c r="AA1383" s="9"/>
      <c r="AC1383">
        <f>K1383*L1383*0.0333+K1383</f>
        <v>140</v>
      </c>
      <c r="AE1383">
        <f>R1381*S1381*0.0333+R1381</f>
        <v>180</v>
      </c>
    </row>
    <row r="1384" spans="1:32" ht="16.5" thickTop="1" thickBot="1" x14ac:dyDescent="0.3">
      <c r="A1384" s="9"/>
      <c r="B1384" s="9"/>
      <c r="C1384">
        <f>IF(H1384&gt;3.4,0,H1384)+IF(O1384&gt;3.4,0,O1384)</f>
        <v>4</v>
      </c>
      <c r="D1384" t="s">
        <v>16</v>
      </c>
      <c r="E1384" t="s">
        <v>3</v>
      </c>
      <c r="F1384" s="9"/>
      <c r="G1384" s="14" t="s">
        <v>4</v>
      </c>
      <c r="H1384" s="11">
        <v>1</v>
      </c>
      <c r="I1384" s="11"/>
      <c r="J1384" s="11"/>
      <c r="K1384" s="11"/>
      <c r="L1384" s="9"/>
      <c r="M1384" s="9"/>
      <c r="N1384" s="14" t="s">
        <v>13</v>
      </c>
      <c r="O1384" s="11">
        <v>3</v>
      </c>
      <c r="P1384" s="11"/>
      <c r="Q1384" s="11"/>
      <c r="R1384" s="11"/>
      <c r="S1384" s="9"/>
      <c r="T1384" s="9"/>
      <c r="U1384" s="9"/>
      <c r="V1384" s="28" t="s">
        <v>28</v>
      </c>
      <c r="W1384" s="9"/>
      <c r="X1384" s="27" t="s">
        <v>25</v>
      </c>
      <c r="Y1384" s="9"/>
      <c r="Z1384" s="27" t="s">
        <v>26</v>
      </c>
      <c r="AA1384" s="9"/>
    </row>
    <row r="1385" spans="1:32" ht="31.5" thickTop="1" thickBot="1" x14ac:dyDescent="0.3">
      <c r="A1385" s="9"/>
      <c r="B1385" s="9"/>
      <c r="C1385" s="9"/>
      <c r="D1385" s="9"/>
      <c r="E1385" s="11"/>
      <c r="F1385" s="11"/>
      <c r="G1385" s="14" t="s">
        <v>33</v>
      </c>
      <c r="H1385" s="20">
        <f>H1343+IF(L1346&lt;3.5,2.5,5)</f>
        <v>105</v>
      </c>
      <c r="I1385" s="11" t="s">
        <v>31</v>
      </c>
      <c r="J1385" s="11" t="s">
        <v>30</v>
      </c>
      <c r="K1385" s="11" t="s">
        <v>34</v>
      </c>
      <c r="L1385" s="10" t="s">
        <v>32</v>
      </c>
      <c r="M1385" s="10"/>
      <c r="N1385" s="14"/>
      <c r="O1385" s="20">
        <f>O1364</f>
        <v>245</v>
      </c>
      <c r="P1385" s="11" t="s">
        <v>31</v>
      </c>
      <c r="Q1385" s="11" t="s">
        <v>30</v>
      </c>
      <c r="R1385" s="11" t="s">
        <v>34</v>
      </c>
      <c r="S1385" s="10" t="s">
        <v>32</v>
      </c>
      <c r="T1385" s="10"/>
      <c r="U1385" s="26" t="s">
        <v>34</v>
      </c>
      <c r="V1385" s="26" t="s">
        <v>48</v>
      </c>
      <c r="W1385" s="26" t="s">
        <v>34</v>
      </c>
      <c r="X1385" s="26" t="s">
        <v>48</v>
      </c>
      <c r="Y1385" s="26" t="s">
        <v>34</v>
      </c>
      <c r="Z1385" s="26" t="s">
        <v>48</v>
      </c>
      <c r="AA1385" s="9"/>
    </row>
    <row r="1386" spans="1:32" ht="16.5" thickTop="1" thickBot="1" x14ac:dyDescent="0.3">
      <c r="A1386" s="9"/>
      <c r="B1386" s="9"/>
      <c r="C1386" s="9"/>
      <c r="D1386" s="9"/>
      <c r="E1386" s="11"/>
      <c r="F1386" s="11"/>
      <c r="G1386" s="14"/>
      <c r="H1386" s="11"/>
      <c r="I1386" s="15">
        <v>5</v>
      </c>
      <c r="J1386" s="11">
        <v>65</v>
      </c>
      <c r="K1386" s="12">
        <f>CEILING(H1385*J1386/100*0.9,2.5)</f>
        <v>62.5</v>
      </c>
      <c r="M1386" s="9"/>
      <c r="N1386" s="14"/>
      <c r="O1386" s="11"/>
      <c r="P1386" s="15">
        <v>5</v>
      </c>
      <c r="Q1386" s="11">
        <v>75</v>
      </c>
      <c r="R1386" s="12">
        <f>CEILING(O1385*0.9*Q1386/100,5)</f>
        <v>170</v>
      </c>
      <c r="T1386" s="9"/>
      <c r="U1386" s="8">
        <f>IF(V1368&gt;11.5,U1368+2.5,U1368)</f>
        <v>17.5</v>
      </c>
      <c r="V1386" s="4"/>
      <c r="W1386" s="8">
        <f>IF(X1368&gt;11.5,W1368+2.5,W1368)</f>
        <v>35</v>
      </c>
      <c r="X1386" s="24"/>
      <c r="Y1386" s="8">
        <f>IF(Z1368&gt;11.5,Y1368+2,Y1368)</f>
        <v>8</v>
      </c>
      <c r="Z1386" s="24"/>
      <c r="AA1386" s="9"/>
    </row>
    <row r="1387" spans="1:32" ht="16.5" thickTop="1" thickBot="1" x14ac:dyDescent="0.3">
      <c r="A1387" s="9"/>
      <c r="B1387" s="9"/>
      <c r="C1387" s="9"/>
      <c r="D1387" s="9"/>
      <c r="E1387" s="11"/>
      <c r="F1387" s="11"/>
      <c r="G1387" s="14"/>
      <c r="H1387" s="11"/>
      <c r="I1387" s="15">
        <v>5</v>
      </c>
      <c r="J1387" s="11">
        <v>65</v>
      </c>
      <c r="K1387" s="12">
        <f>CEILING(H1385*J1387/100*0.9,2.5)</f>
        <v>62.5</v>
      </c>
      <c r="M1387" s="9"/>
      <c r="N1387" s="14"/>
      <c r="O1387" s="11"/>
      <c r="P1387" s="15">
        <v>3</v>
      </c>
      <c r="Q1387" s="11">
        <v>85</v>
      </c>
      <c r="R1387" s="12">
        <f>CEILING(O1385*0.9*Q1387/100,5)</f>
        <v>190</v>
      </c>
      <c r="T1387" s="9"/>
      <c r="U1387" s="8">
        <f>U1386</f>
        <v>17.5</v>
      </c>
      <c r="V1387" s="3"/>
      <c r="W1387" s="8">
        <f>W1386</f>
        <v>35</v>
      </c>
      <c r="X1387" s="24"/>
      <c r="Y1387" s="8">
        <f>Y1386</f>
        <v>8</v>
      </c>
      <c r="Z1387" s="24"/>
      <c r="AA1387" s="9"/>
    </row>
    <row r="1388" spans="1:32" ht="16.5" thickTop="1" thickBot="1" x14ac:dyDescent="0.3">
      <c r="A1388" s="9"/>
      <c r="B1388" s="9"/>
      <c r="C1388" s="9"/>
      <c r="D1388" s="9"/>
      <c r="E1388" s="11"/>
      <c r="F1388" s="11"/>
      <c r="G1388" s="14"/>
      <c r="H1388" s="11"/>
      <c r="I1388" s="15">
        <v>5</v>
      </c>
      <c r="J1388" s="11">
        <v>75</v>
      </c>
      <c r="K1388" s="12">
        <f>CEILING(H1385*J1388/100*0.9,2.5)</f>
        <v>72.5</v>
      </c>
      <c r="M1388" s="9"/>
      <c r="N1388" s="14"/>
      <c r="O1388" s="11" t="s">
        <v>35</v>
      </c>
      <c r="P1388" s="15">
        <v>1</v>
      </c>
      <c r="Q1388" s="11">
        <v>95</v>
      </c>
      <c r="R1388" s="12">
        <f>CEILING(O1385*0.9*Q1388/100,5)</f>
        <v>210</v>
      </c>
      <c r="T1388" s="9"/>
      <c r="U1388" s="8">
        <f>U1387</f>
        <v>17.5</v>
      </c>
      <c r="W1388" s="8">
        <f>W1387</f>
        <v>35</v>
      </c>
      <c r="X1388" s="24"/>
      <c r="Y1388" s="8">
        <f>Y1387</f>
        <v>8</v>
      </c>
      <c r="Z1388" s="24"/>
      <c r="AA1388" s="9"/>
    </row>
    <row r="1389" spans="1:32" ht="16.5" thickTop="1" thickBot="1" x14ac:dyDescent="0.3">
      <c r="A1389" s="9"/>
      <c r="B1389" s="9"/>
      <c r="C1389" s="9"/>
      <c r="D1389" s="9"/>
      <c r="E1389" s="11"/>
      <c r="F1389" s="11"/>
      <c r="G1389" s="14"/>
      <c r="H1389" s="11"/>
      <c r="I1389" s="15">
        <v>5</v>
      </c>
      <c r="J1389" s="11">
        <v>75</v>
      </c>
      <c r="K1389" s="12">
        <f>CEILING(H1385*J1389/100*0.9,2.5)</f>
        <v>72.5</v>
      </c>
      <c r="M1389" s="9"/>
      <c r="N1389" s="14"/>
      <c r="O1389" s="11"/>
      <c r="P1389" s="11"/>
      <c r="Q1389" s="11"/>
      <c r="R1389" s="11"/>
      <c r="S1389" s="9"/>
      <c r="T1389" s="9"/>
      <c r="U1389" s="8">
        <f>U1388</f>
        <v>17.5</v>
      </c>
      <c r="W1389" s="8">
        <f>W1388</f>
        <v>35</v>
      </c>
      <c r="X1389" s="25"/>
      <c r="Y1389" s="8">
        <f>Y1388</f>
        <v>8</v>
      </c>
      <c r="Z1389" s="25"/>
      <c r="AA1389" s="9"/>
    </row>
    <row r="1390" spans="1:32" ht="16.5" thickTop="1" thickBot="1" x14ac:dyDescent="0.3">
      <c r="A1390" s="9"/>
      <c r="B1390" s="9"/>
      <c r="C1390" s="9"/>
      <c r="D1390" s="9"/>
      <c r="E1390" s="11"/>
      <c r="F1390" s="11"/>
      <c r="G1390" s="14"/>
      <c r="H1390" s="11"/>
      <c r="I1390" s="15">
        <v>5</v>
      </c>
      <c r="J1390" s="11">
        <v>85</v>
      </c>
      <c r="K1390" s="12">
        <f>CEILING(H1385*J1390/100*0.9,2.5)</f>
        <v>82.5</v>
      </c>
      <c r="M1390" s="9"/>
      <c r="N1390" s="14"/>
      <c r="O1390" s="11"/>
      <c r="P1390" s="11"/>
      <c r="Q1390" s="11"/>
      <c r="R1390" s="11"/>
      <c r="S1390" s="9"/>
      <c r="T1390" s="9"/>
      <c r="U1390" s="9"/>
      <c r="V1390" s="9"/>
      <c r="W1390" s="9"/>
      <c r="X1390" s="9"/>
      <c r="Y1390" s="9"/>
      <c r="Z1390" s="9"/>
      <c r="AA1390" s="9"/>
      <c r="AD1390">
        <f>K1390*L1390*0.0333+K1390</f>
        <v>82.5</v>
      </c>
      <c r="AF1390">
        <f>R1388*S1388*0.0333+R1388</f>
        <v>210</v>
      </c>
    </row>
    <row r="1391" spans="1:32" ht="16.5" thickTop="1" thickBot="1" x14ac:dyDescent="0.3">
      <c r="A1391" s="9"/>
      <c r="B1391" s="9"/>
      <c r="C1391">
        <f>IF(H1391&gt;3.4,0,H1391)+IF(O1391&gt;3.4,0,O1391)</f>
        <v>2</v>
      </c>
      <c r="D1391" t="s">
        <v>17</v>
      </c>
      <c r="E1391" t="s">
        <v>2</v>
      </c>
      <c r="F1391" s="9"/>
      <c r="G1391" s="14" t="s">
        <v>14</v>
      </c>
      <c r="H1391" s="11">
        <v>2</v>
      </c>
      <c r="I1391" s="11"/>
      <c r="J1391" s="11"/>
      <c r="K1391" s="11"/>
      <c r="L1391" s="9"/>
      <c r="M1391" s="9"/>
      <c r="N1391" s="14" t="s">
        <v>12</v>
      </c>
      <c r="O1391" s="11">
        <v>4</v>
      </c>
      <c r="P1391" s="11"/>
      <c r="Q1391" s="11"/>
      <c r="R1391" s="11"/>
      <c r="S1391" s="9"/>
      <c r="T1391" s="9"/>
      <c r="U1391" s="9"/>
      <c r="V1391" s="27" t="s">
        <v>47</v>
      </c>
      <c r="W1391" s="9"/>
      <c r="X1391" s="17" t="s">
        <v>27</v>
      </c>
      <c r="Y1391" s="9"/>
      <c r="Z1391" s="9"/>
      <c r="AA1391" s="9"/>
    </row>
    <row r="1392" spans="1:32" ht="31.5" thickTop="1" thickBot="1" x14ac:dyDescent="0.3">
      <c r="A1392" s="9"/>
      <c r="B1392" s="9"/>
      <c r="C1392" s="9"/>
      <c r="D1392" s="9"/>
      <c r="E1392" s="11"/>
      <c r="F1392" s="11"/>
      <c r="G1392" s="14" t="s">
        <v>33</v>
      </c>
      <c r="H1392" s="19">
        <f>H1378</f>
        <v>180</v>
      </c>
      <c r="I1392" s="11" t="s">
        <v>31</v>
      </c>
      <c r="J1392" s="11" t="s">
        <v>30</v>
      </c>
      <c r="K1392" s="11" t="s">
        <v>34</v>
      </c>
      <c r="L1392" s="10" t="s">
        <v>32</v>
      </c>
      <c r="M1392" s="10"/>
      <c r="N1392" s="14" t="s">
        <v>33</v>
      </c>
      <c r="O1392" s="20">
        <f>O1378</f>
        <v>205</v>
      </c>
      <c r="P1392" s="11" t="s">
        <v>31</v>
      </c>
      <c r="Q1392" s="11" t="s">
        <v>30</v>
      </c>
      <c r="R1392" s="11" t="s">
        <v>34</v>
      </c>
      <c r="S1392" s="10" t="s">
        <v>32</v>
      </c>
      <c r="T1392" s="10"/>
      <c r="U1392" s="26" t="s">
        <v>34</v>
      </c>
      <c r="V1392" s="26" t="s">
        <v>48</v>
      </c>
      <c r="W1392" s="26" t="s">
        <v>34</v>
      </c>
      <c r="X1392" s="26" t="s">
        <v>48</v>
      </c>
      <c r="Y1392" s="9"/>
      <c r="Z1392" s="9"/>
      <c r="AA1392" s="9"/>
    </row>
    <row r="1393" spans="1:31" ht="16.5" thickTop="1" thickBot="1" x14ac:dyDescent="0.3">
      <c r="A1393" s="9"/>
      <c r="B1393" s="9"/>
      <c r="C1393" s="9"/>
      <c r="D1393" s="9"/>
      <c r="E1393" s="11"/>
      <c r="F1393" s="11"/>
      <c r="G1393" s="14"/>
      <c r="H1393" s="11"/>
      <c r="I1393" s="15">
        <v>3</v>
      </c>
      <c r="J1393" s="11">
        <v>70</v>
      </c>
      <c r="K1393" s="12">
        <f>CEILING(H1392*J1393/100*0.9,2.5)</f>
        <v>115</v>
      </c>
      <c r="M1393" s="9"/>
      <c r="N1393" s="14"/>
      <c r="O1393" s="11"/>
      <c r="P1393" s="15">
        <v>5</v>
      </c>
      <c r="Q1393" s="11">
        <v>40</v>
      </c>
      <c r="R1393" s="12">
        <f>CEILING(O1392*Q1393/100*0.9,5)</f>
        <v>75</v>
      </c>
      <c r="T1393" s="9"/>
      <c r="U1393" s="8">
        <f>IF(V1375&gt;11.5,U1375+2.5,U1375)</f>
        <v>60</v>
      </c>
      <c r="W1393" s="8">
        <f>IF(X1375&gt;11.5,W1375+2.5,W1375)</f>
        <v>42.5</v>
      </c>
      <c r="X1393" s="24"/>
      <c r="Y1393" s="9"/>
      <c r="Z1393" s="9"/>
      <c r="AA1393" s="9"/>
    </row>
    <row r="1394" spans="1:31" ht="16.5" thickTop="1" thickBot="1" x14ac:dyDescent="0.3">
      <c r="A1394" s="9"/>
      <c r="B1394" s="9"/>
      <c r="C1394" s="9"/>
      <c r="D1394" s="9"/>
      <c r="E1394" s="11"/>
      <c r="F1394" s="11"/>
      <c r="G1394" s="14"/>
      <c r="H1394" s="11"/>
      <c r="I1394" s="15">
        <v>3</v>
      </c>
      <c r="J1394" s="11">
        <v>70</v>
      </c>
      <c r="K1394" s="12">
        <f>CEILING(H1392*J1394/100*0.9,2.5)</f>
        <v>115</v>
      </c>
      <c r="M1394" s="9"/>
      <c r="N1394" s="14"/>
      <c r="O1394" s="11"/>
      <c r="P1394" s="15">
        <v>5</v>
      </c>
      <c r="Q1394" s="11">
        <v>40</v>
      </c>
      <c r="R1394" s="12">
        <f>CEILING(O1392*Q1394/100*0.9,5)</f>
        <v>75</v>
      </c>
      <c r="T1394" s="9"/>
      <c r="U1394" s="8">
        <f>U1393</f>
        <v>60</v>
      </c>
      <c r="W1394" s="8">
        <f>W1393</f>
        <v>42.5</v>
      </c>
      <c r="X1394" s="24"/>
      <c r="Y1394" s="9"/>
      <c r="Z1394" s="9"/>
      <c r="AA1394" s="9"/>
    </row>
    <row r="1395" spans="1:31" ht="16.5" thickTop="1" thickBot="1" x14ac:dyDescent="0.3">
      <c r="A1395" s="9"/>
      <c r="B1395" s="9"/>
      <c r="C1395" s="9"/>
      <c r="D1395" s="9"/>
      <c r="E1395" s="11"/>
      <c r="F1395" s="11"/>
      <c r="G1395" s="14"/>
      <c r="H1395" s="11"/>
      <c r="I1395" s="15">
        <v>3</v>
      </c>
      <c r="J1395" s="11">
        <v>80</v>
      </c>
      <c r="K1395" s="12">
        <f>CEILING(H1392*J1395/100*0.9,2.5)</f>
        <v>130</v>
      </c>
      <c r="M1395" s="9"/>
      <c r="N1395" s="14"/>
      <c r="O1395" s="11"/>
      <c r="P1395" s="15">
        <v>5</v>
      </c>
      <c r="Q1395" s="11">
        <v>50</v>
      </c>
      <c r="R1395" s="12">
        <f>CEILING(O1392*Q1395/100*0.9,5)</f>
        <v>95</v>
      </c>
      <c r="T1395" s="9"/>
      <c r="U1395" s="8">
        <f>U1394</f>
        <v>60</v>
      </c>
      <c r="W1395" s="8">
        <f>W1394</f>
        <v>42.5</v>
      </c>
      <c r="X1395" s="24"/>
      <c r="Y1395" s="9"/>
      <c r="Z1395" s="9"/>
      <c r="AA1395" s="9"/>
    </row>
    <row r="1396" spans="1:31" ht="16.5" thickTop="1" thickBot="1" x14ac:dyDescent="0.3">
      <c r="A1396" s="9"/>
      <c r="B1396" s="9"/>
      <c r="C1396" s="9"/>
      <c r="D1396" s="9"/>
      <c r="E1396" s="11"/>
      <c r="F1396" s="11"/>
      <c r="G1396" s="14"/>
      <c r="H1396" s="11"/>
      <c r="I1396" s="15">
        <v>3</v>
      </c>
      <c r="J1396" s="11">
        <v>80</v>
      </c>
      <c r="K1396" s="12">
        <f>CEILING(H1392*J1396/100*0.9,2.5)</f>
        <v>130</v>
      </c>
      <c r="M1396" s="9"/>
      <c r="N1396" s="14"/>
      <c r="O1396" s="11"/>
      <c r="P1396" s="15">
        <v>5</v>
      </c>
      <c r="Q1396" s="11">
        <v>50</v>
      </c>
      <c r="R1396" s="12">
        <f>CEILING(O1392*Q1396/100*0.9,5)</f>
        <v>95</v>
      </c>
      <c r="T1396" s="9"/>
      <c r="U1396" s="8">
        <f>U1395</f>
        <v>60</v>
      </c>
      <c r="W1396" s="8">
        <f>W1395</f>
        <v>42.5</v>
      </c>
      <c r="X1396" s="25"/>
      <c r="Y1396" s="9"/>
      <c r="Z1396" s="9"/>
      <c r="AA1396" s="9"/>
    </row>
    <row r="1397" spans="1:31" ht="16.5" thickTop="1" thickBot="1" x14ac:dyDescent="0.3">
      <c r="A1397" s="9"/>
      <c r="B1397" s="9"/>
      <c r="C1397" s="9"/>
      <c r="D1397" s="9"/>
      <c r="E1397" s="11"/>
      <c r="F1397" s="11"/>
      <c r="G1397" s="14"/>
      <c r="H1397" s="11"/>
      <c r="I1397" s="15">
        <v>3</v>
      </c>
      <c r="J1397" s="11">
        <v>90</v>
      </c>
      <c r="K1397" s="12">
        <f>CEILING(H1392*J1397/100*0.9,2.5)</f>
        <v>147.5</v>
      </c>
      <c r="M1397" s="9"/>
      <c r="N1397" s="14"/>
      <c r="O1397" s="11"/>
      <c r="P1397" s="15">
        <v>5</v>
      </c>
      <c r="Q1397" s="11">
        <v>60</v>
      </c>
      <c r="R1397" s="12">
        <f>CEILING(O1392*Q1397/100*0.9,5)</f>
        <v>115</v>
      </c>
      <c r="T1397" s="9"/>
      <c r="U1397" s="9"/>
      <c r="V1397" s="9"/>
      <c r="W1397" s="9"/>
      <c r="X1397" s="9"/>
      <c r="Y1397" s="9"/>
      <c r="Z1397" s="9"/>
      <c r="AA1397" s="9"/>
      <c r="AC1397">
        <f>K1397*L1397*0.0333+K1397</f>
        <v>147.5</v>
      </c>
      <c r="AE1397">
        <f>R1397*S1397*0.0333+R1397</f>
        <v>115</v>
      </c>
    </row>
    <row r="1398" spans="1:31" ht="16.5" thickTop="1" thickBot="1" x14ac:dyDescent="0.3">
      <c r="A1398" s="9"/>
      <c r="B1398" s="1" t="s">
        <v>134</v>
      </c>
      <c r="C1398">
        <f>IF(H1398&gt;3.4,0,H1398)+IF(O1398&gt;3.4,0,O1398)</f>
        <v>4</v>
      </c>
      <c r="D1398" t="s">
        <v>15</v>
      </c>
      <c r="E1398" t="s">
        <v>2</v>
      </c>
      <c r="F1398" s="9"/>
      <c r="G1398" s="14" t="s">
        <v>14</v>
      </c>
      <c r="H1398" s="11">
        <v>3</v>
      </c>
      <c r="I1398" s="11"/>
      <c r="J1398" s="11"/>
      <c r="K1398" s="11"/>
      <c r="L1398" s="9"/>
      <c r="M1398" s="9"/>
      <c r="N1398" s="14" t="s">
        <v>12</v>
      </c>
      <c r="O1398" s="11">
        <v>1</v>
      </c>
      <c r="P1398" s="11"/>
      <c r="Q1398" s="11"/>
      <c r="R1398" s="11"/>
      <c r="S1398" s="9"/>
      <c r="T1398" s="9"/>
      <c r="U1398" s="30"/>
      <c r="V1398" s="29" t="s">
        <v>49</v>
      </c>
      <c r="W1398" s="9"/>
      <c r="X1398" s="31" t="s">
        <v>27</v>
      </c>
      <c r="Y1398" s="9"/>
      <c r="Z1398" s="9"/>
      <c r="AA1398" s="9"/>
    </row>
    <row r="1399" spans="1:31" ht="31.5" thickTop="1" thickBot="1" x14ac:dyDescent="0.3">
      <c r="A1399" s="9"/>
      <c r="B1399" s="9"/>
      <c r="C1399" s="9"/>
      <c r="D1399" s="9"/>
      <c r="E1399" s="11"/>
      <c r="F1399" s="11"/>
      <c r="G1399" s="14"/>
      <c r="H1399" s="20">
        <f>H1392</f>
        <v>180</v>
      </c>
      <c r="I1399" s="11" t="s">
        <v>31</v>
      </c>
      <c r="J1399" s="11" t="s">
        <v>30</v>
      </c>
      <c r="K1399" s="11" t="s">
        <v>34</v>
      </c>
      <c r="L1399" s="10" t="s">
        <v>32</v>
      </c>
      <c r="M1399" s="10"/>
      <c r="N1399" s="14" t="s">
        <v>33</v>
      </c>
      <c r="O1399" s="20">
        <f>O1378+IF(S1381&lt;3.5,2.5,5)</f>
        <v>207.5</v>
      </c>
      <c r="P1399" s="11" t="s">
        <v>31</v>
      </c>
      <c r="Q1399" s="11" t="s">
        <v>30</v>
      </c>
      <c r="R1399" s="11" t="s">
        <v>34</v>
      </c>
      <c r="S1399" s="10" t="s">
        <v>32</v>
      </c>
      <c r="T1399" s="10"/>
      <c r="U1399" s="26" t="s">
        <v>34</v>
      </c>
      <c r="V1399" s="26" t="s">
        <v>48</v>
      </c>
      <c r="W1399" s="26" t="s">
        <v>34</v>
      </c>
      <c r="X1399" s="26" t="s">
        <v>48</v>
      </c>
      <c r="Y1399" s="9"/>
      <c r="Z1399" s="9"/>
      <c r="AA1399" s="9"/>
    </row>
    <row r="1400" spans="1:31" ht="16.5" thickTop="1" thickBot="1" x14ac:dyDescent="0.3">
      <c r="A1400" s="9"/>
      <c r="B1400" s="9"/>
      <c r="C1400" s="9"/>
      <c r="D1400" s="9"/>
      <c r="E1400" s="11"/>
      <c r="F1400" s="11"/>
      <c r="G1400" s="14"/>
      <c r="H1400" s="11"/>
      <c r="I1400" s="15">
        <v>5</v>
      </c>
      <c r="J1400" s="11">
        <v>75</v>
      </c>
      <c r="K1400" s="12">
        <f>CEILING(H1399*0.9*J1400/100,2.5)</f>
        <v>122.5</v>
      </c>
      <c r="M1400" s="9"/>
      <c r="N1400" s="14"/>
      <c r="O1400" s="11"/>
      <c r="P1400" s="15">
        <v>5</v>
      </c>
      <c r="Q1400" s="11">
        <v>65</v>
      </c>
      <c r="R1400" s="12">
        <f>CEILING(O1399*Q1400/100*0.9,5)</f>
        <v>125</v>
      </c>
      <c r="T1400" s="9"/>
      <c r="U1400" s="8">
        <f>IF(V1382&gt;11.5,U1382+2.5,U1382)</f>
        <v>70</v>
      </c>
      <c r="V1400" s="4"/>
      <c r="W1400" s="8">
        <f>IF(X1396&gt;11.5,W1396+2.5,W1396)</f>
        <v>42.5</v>
      </c>
      <c r="X1400" s="24"/>
      <c r="Y1400" s="9"/>
      <c r="Z1400" s="9"/>
      <c r="AA1400" s="9"/>
    </row>
    <row r="1401" spans="1:31" ht="16.5" thickTop="1" thickBot="1" x14ac:dyDescent="0.3">
      <c r="A1401" s="9"/>
      <c r="B1401" s="9"/>
      <c r="C1401" s="9"/>
      <c r="D1401" s="9"/>
      <c r="E1401" s="11"/>
      <c r="F1401" s="11"/>
      <c r="G1401" s="14"/>
      <c r="H1401" s="11"/>
      <c r="I1401" s="15">
        <v>3</v>
      </c>
      <c r="J1401" s="11">
        <v>85</v>
      </c>
      <c r="K1401" s="12">
        <f>CEILING(H1399*0.9*J1401/100,2.5)</f>
        <v>140</v>
      </c>
      <c r="M1401" s="9"/>
      <c r="N1401" s="14"/>
      <c r="O1401" s="11"/>
      <c r="P1401" s="15">
        <v>5</v>
      </c>
      <c r="Q1401" s="11">
        <v>65</v>
      </c>
      <c r="R1401" s="12">
        <f>CEILING(O1399*Q1401/100*0.9,5)</f>
        <v>125</v>
      </c>
      <c r="T1401" s="9"/>
      <c r="U1401" s="8">
        <f>U1400</f>
        <v>70</v>
      </c>
      <c r="V1401" s="4"/>
      <c r="W1401" s="8">
        <f>W1400</f>
        <v>42.5</v>
      </c>
      <c r="X1401" s="24"/>
      <c r="Y1401" s="9"/>
      <c r="Z1401" s="9"/>
      <c r="AA1401" s="9"/>
    </row>
    <row r="1402" spans="1:31" ht="16.5" thickTop="1" thickBot="1" x14ac:dyDescent="0.3">
      <c r="A1402" s="9"/>
      <c r="B1402" s="9"/>
      <c r="C1402" s="9"/>
      <c r="D1402" s="9"/>
      <c r="E1402" s="11"/>
      <c r="F1402" s="11"/>
      <c r="G1402" s="14"/>
      <c r="H1402" s="11" t="s">
        <v>35</v>
      </c>
      <c r="I1402" s="15">
        <v>1</v>
      </c>
      <c r="J1402" s="11">
        <v>95</v>
      </c>
      <c r="K1402" s="12">
        <f>CEILING(H1399*0.9*J1402/100,2.5)</f>
        <v>155</v>
      </c>
      <c r="M1402" s="9"/>
      <c r="N1402" s="14"/>
      <c r="O1402" s="11"/>
      <c r="P1402" s="15">
        <v>5</v>
      </c>
      <c r="Q1402" s="11">
        <v>75</v>
      </c>
      <c r="R1402" s="12">
        <f>CEILING(O1399*Q1402/100*0.9,5)</f>
        <v>145</v>
      </c>
      <c r="T1402" s="9"/>
      <c r="U1402" s="8">
        <f>U1401</f>
        <v>70</v>
      </c>
      <c r="V1402" s="4"/>
      <c r="W1402" s="8">
        <f>W1401</f>
        <v>42.5</v>
      </c>
      <c r="X1402" s="24"/>
      <c r="Y1402" s="9"/>
      <c r="Z1402" s="9"/>
      <c r="AA1402" s="9"/>
      <c r="AC1402"/>
    </row>
    <row r="1403" spans="1:31" ht="16.5" thickTop="1" thickBot="1" x14ac:dyDescent="0.3">
      <c r="A1403" s="9"/>
      <c r="B1403" s="9"/>
      <c r="C1403" s="9"/>
      <c r="D1403" s="9"/>
      <c r="E1403" s="11"/>
      <c r="F1403" s="11"/>
      <c r="G1403" s="14"/>
      <c r="H1403" s="11"/>
      <c r="I1403" s="11"/>
      <c r="J1403" s="11"/>
      <c r="K1403" s="11"/>
      <c r="L1403" s="9"/>
      <c r="M1403" s="9"/>
      <c r="N1403" s="14"/>
      <c r="O1403" s="11"/>
      <c r="P1403" s="15">
        <v>5</v>
      </c>
      <c r="Q1403" s="11">
        <v>75</v>
      </c>
      <c r="R1403" s="12">
        <f>CEILING(O1399*Q1403/100*0.9,5)</f>
        <v>145</v>
      </c>
      <c r="T1403" s="9"/>
      <c r="U1403" s="8">
        <f>U1402</f>
        <v>70</v>
      </c>
      <c r="V1403" s="4"/>
      <c r="W1403" s="8">
        <f>W1402</f>
        <v>42.5</v>
      </c>
      <c r="X1403" s="25"/>
      <c r="Y1403" s="9"/>
      <c r="Z1403" s="9"/>
      <c r="AA1403" s="9"/>
    </row>
    <row r="1404" spans="1:31" ht="16.5" thickTop="1" thickBot="1" x14ac:dyDescent="0.3">
      <c r="A1404" s="9"/>
      <c r="B1404" s="9"/>
      <c r="C1404" s="9"/>
      <c r="D1404" s="9"/>
      <c r="E1404" s="11"/>
      <c r="F1404" s="11"/>
      <c r="G1404" s="14"/>
      <c r="H1404" s="11"/>
      <c r="I1404" s="11"/>
      <c r="J1404" s="11"/>
      <c r="K1404" s="11"/>
      <c r="L1404" s="9"/>
      <c r="M1404" s="9"/>
      <c r="N1404" s="14"/>
      <c r="O1404" s="11"/>
      <c r="P1404" s="16">
        <v>5</v>
      </c>
      <c r="Q1404" s="11">
        <v>85</v>
      </c>
      <c r="R1404" s="12">
        <f>CEILING(O1399*Q1404/100*0.9,5)</f>
        <v>160</v>
      </c>
      <c r="T1404" s="9"/>
      <c r="U1404" s="9"/>
      <c r="V1404" s="9"/>
      <c r="W1404" s="9"/>
      <c r="X1404" s="9"/>
      <c r="Y1404" s="9"/>
      <c r="Z1404" s="9"/>
      <c r="AA1404" s="9"/>
    </row>
    <row r="1405" spans="1:31" ht="16.5" thickTop="1" thickBot="1" x14ac:dyDescent="0.3">
      <c r="A1405" s="9"/>
      <c r="B1405" s="9"/>
      <c r="C1405">
        <f>IF(H1405&gt;3.4,0,H1405)+IF(O1405&gt;3.4,0,O1405)</f>
        <v>2</v>
      </c>
      <c r="D1405" t="s">
        <v>16</v>
      </c>
      <c r="E1405" t="s">
        <v>3</v>
      </c>
      <c r="F1405" s="9"/>
      <c r="G1405" s="14" t="s">
        <v>4</v>
      </c>
      <c r="H1405" s="11">
        <v>2</v>
      </c>
      <c r="I1405" s="11"/>
      <c r="J1405" s="11"/>
      <c r="K1405" s="11"/>
      <c r="L1405" s="9"/>
      <c r="M1405" s="9"/>
      <c r="N1405" s="14" t="s">
        <v>13</v>
      </c>
      <c r="O1405" s="11">
        <v>4</v>
      </c>
      <c r="P1405" s="11"/>
      <c r="Q1405" s="11"/>
      <c r="R1405" s="11"/>
      <c r="S1405" s="9"/>
      <c r="T1405" s="9"/>
      <c r="U1405" s="9"/>
      <c r="V1405" s="28" t="s">
        <v>28</v>
      </c>
      <c r="W1405" s="9"/>
      <c r="X1405" s="27" t="s">
        <v>25</v>
      </c>
      <c r="Y1405" s="9"/>
      <c r="Z1405" s="27" t="s">
        <v>26</v>
      </c>
      <c r="AA1405" s="9"/>
    </row>
    <row r="1406" spans="1:31" ht="31.5" thickTop="1" thickBot="1" x14ac:dyDescent="0.3">
      <c r="A1406" s="9"/>
      <c r="B1406" s="9"/>
      <c r="C1406" s="9"/>
      <c r="D1406" s="9"/>
      <c r="E1406" s="11"/>
      <c r="F1406" s="11"/>
      <c r="G1406" s="14" t="s">
        <v>33</v>
      </c>
      <c r="H1406" s="20">
        <f>H1385</f>
        <v>105</v>
      </c>
      <c r="I1406" s="11" t="s">
        <v>31</v>
      </c>
      <c r="J1406" s="11" t="s">
        <v>30</v>
      </c>
      <c r="K1406" s="11" t="s">
        <v>34</v>
      </c>
      <c r="L1406" s="10" t="s">
        <v>32</v>
      </c>
      <c r="M1406" s="10"/>
      <c r="N1406" s="14" t="s">
        <v>33</v>
      </c>
      <c r="O1406" s="20">
        <f>O1385</f>
        <v>245</v>
      </c>
      <c r="P1406" s="11" t="s">
        <v>31</v>
      </c>
      <c r="Q1406" s="11" t="s">
        <v>30</v>
      </c>
      <c r="R1406" s="11" t="s">
        <v>34</v>
      </c>
      <c r="S1406" s="10" t="s">
        <v>32</v>
      </c>
      <c r="T1406" s="10"/>
      <c r="U1406" s="26" t="s">
        <v>34</v>
      </c>
      <c r="V1406" s="26" t="s">
        <v>48</v>
      </c>
      <c r="W1406" s="26" t="s">
        <v>34</v>
      </c>
      <c r="X1406" s="26" t="s">
        <v>48</v>
      </c>
      <c r="Y1406" s="26" t="s">
        <v>34</v>
      </c>
      <c r="Z1406" s="26" t="s">
        <v>48</v>
      </c>
      <c r="AA1406" s="9"/>
    </row>
    <row r="1407" spans="1:31" ht="16.5" thickTop="1" thickBot="1" x14ac:dyDescent="0.3">
      <c r="A1407" s="9"/>
      <c r="B1407" s="9"/>
      <c r="C1407" s="9"/>
      <c r="D1407" s="9"/>
      <c r="E1407" s="11"/>
      <c r="F1407" s="11"/>
      <c r="G1407" s="14"/>
      <c r="H1407" s="11"/>
      <c r="I1407" s="15">
        <v>3</v>
      </c>
      <c r="J1407" s="11">
        <v>70</v>
      </c>
      <c r="K1407" s="12">
        <f>CEILING(H1406*J1407/100*0.9,2.5)</f>
        <v>67.5</v>
      </c>
      <c r="M1407" s="9"/>
      <c r="N1407" s="14"/>
      <c r="O1407" s="11"/>
      <c r="P1407" s="15">
        <v>5</v>
      </c>
      <c r="Q1407" s="11">
        <v>40</v>
      </c>
      <c r="R1407" s="12">
        <f>CEILING(O1406*Q1407/100*0.9,5)</f>
        <v>90</v>
      </c>
      <c r="T1407" s="9"/>
      <c r="U1407" s="8">
        <f>IF(V1389&gt;11.5,U1389+2.5,U1389)</f>
        <v>17.5</v>
      </c>
      <c r="V1407" s="4"/>
      <c r="W1407" s="8">
        <f>IF(X1389&gt;11.5,W1389+2.5,W1389)</f>
        <v>35</v>
      </c>
      <c r="X1407" s="24"/>
      <c r="Y1407" s="8">
        <f>IF(Z1389&gt;11.5,Y1389+2,Y1389)</f>
        <v>8</v>
      </c>
      <c r="Z1407" s="24"/>
      <c r="AA1407" s="9"/>
    </row>
    <row r="1408" spans="1:31" ht="16.5" thickTop="1" thickBot="1" x14ac:dyDescent="0.3">
      <c r="A1408" s="9"/>
      <c r="B1408" s="9"/>
      <c r="C1408" s="9"/>
      <c r="D1408" s="9"/>
      <c r="E1408" s="11"/>
      <c r="F1408" s="11"/>
      <c r="G1408" s="14"/>
      <c r="H1408" s="11"/>
      <c r="I1408" s="15">
        <v>3</v>
      </c>
      <c r="J1408" s="11">
        <v>70</v>
      </c>
      <c r="K1408" s="12">
        <f>CEILING(H1406*J1408/100*0.9,2.5)</f>
        <v>67.5</v>
      </c>
      <c r="M1408" s="9"/>
      <c r="N1408" s="14"/>
      <c r="O1408" s="11"/>
      <c r="P1408" s="15">
        <v>5</v>
      </c>
      <c r="Q1408" s="11">
        <v>40</v>
      </c>
      <c r="R1408" s="12">
        <f>CEILING(O1406*Q1408/100*0.9,5)</f>
        <v>90</v>
      </c>
      <c r="T1408" s="9"/>
      <c r="U1408" s="8">
        <f>U1407</f>
        <v>17.5</v>
      </c>
      <c r="V1408" s="3"/>
      <c r="W1408" s="8">
        <f>W1407</f>
        <v>35</v>
      </c>
      <c r="X1408" s="24"/>
      <c r="Y1408" s="8">
        <f>Y1407</f>
        <v>8</v>
      </c>
      <c r="Z1408" s="24"/>
      <c r="AA1408" s="9"/>
    </row>
    <row r="1409" spans="1:30" ht="16.5" thickTop="1" thickBot="1" x14ac:dyDescent="0.3">
      <c r="A1409" s="9"/>
      <c r="B1409" s="9"/>
      <c r="C1409" s="9"/>
      <c r="D1409" s="9"/>
      <c r="E1409" s="11"/>
      <c r="F1409" s="11"/>
      <c r="G1409" s="14"/>
      <c r="H1409" s="11"/>
      <c r="I1409" s="15">
        <v>3</v>
      </c>
      <c r="J1409" s="11">
        <v>80</v>
      </c>
      <c r="K1409" s="12">
        <f>CEILING(H1406*J1409/100*0.9,2.5)</f>
        <v>77.5</v>
      </c>
      <c r="M1409" s="9"/>
      <c r="N1409" s="14"/>
      <c r="O1409" s="11"/>
      <c r="P1409" s="15">
        <v>5</v>
      </c>
      <c r="Q1409" s="11">
        <v>50</v>
      </c>
      <c r="R1409" s="12">
        <f>CEILING(O1406*Q1409/100*0.9,5)</f>
        <v>115</v>
      </c>
      <c r="T1409" s="9"/>
      <c r="U1409" s="8">
        <f>U1408</f>
        <v>17.5</v>
      </c>
      <c r="W1409" s="8">
        <f>W1408</f>
        <v>35</v>
      </c>
      <c r="X1409" s="24"/>
      <c r="Y1409" s="8">
        <f>Y1408</f>
        <v>8</v>
      </c>
      <c r="Z1409" s="24"/>
      <c r="AA1409" s="9"/>
    </row>
    <row r="1410" spans="1:30" ht="16.5" thickTop="1" thickBot="1" x14ac:dyDescent="0.3">
      <c r="A1410" s="9"/>
      <c r="B1410" s="9"/>
      <c r="C1410" s="9"/>
      <c r="D1410" s="9"/>
      <c r="E1410" s="11"/>
      <c r="F1410" s="11"/>
      <c r="G1410" s="14"/>
      <c r="H1410" s="11"/>
      <c r="I1410" s="15">
        <v>3</v>
      </c>
      <c r="J1410" s="11">
        <v>80</v>
      </c>
      <c r="K1410" s="12">
        <f>CEILING(H1406*J1410/100*0.9,2.5)</f>
        <v>77.5</v>
      </c>
      <c r="M1410" s="9"/>
      <c r="N1410" s="14"/>
      <c r="O1410" s="11"/>
      <c r="P1410" s="15">
        <v>5</v>
      </c>
      <c r="Q1410" s="11">
        <v>50</v>
      </c>
      <c r="R1410" s="12">
        <f>CEILING(O1406*Q1410/100*0.9,5)</f>
        <v>115</v>
      </c>
      <c r="T1410" s="9"/>
      <c r="U1410" s="8">
        <f>U1409</f>
        <v>17.5</v>
      </c>
      <c r="W1410" s="8">
        <f>W1409</f>
        <v>35</v>
      </c>
      <c r="X1410" s="25"/>
      <c r="Y1410" s="8">
        <f>Y1409</f>
        <v>8</v>
      </c>
      <c r="Z1410" s="25"/>
      <c r="AA1410" s="9"/>
    </row>
    <row r="1411" spans="1:30" ht="16.5" thickTop="1" thickBot="1" x14ac:dyDescent="0.3">
      <c r="A1411" s="9"/>
      <c r="B1411" s="9"/>
      <c r="C1411" s="9"/>
      <c r="D1411" s="9"/>
      <c r="E1411" s="11"/>
      <c r="F1411" s="11"/>
      <c r="G1411" s="14"/>
      <c r="H1411" s="11"/>
      <c r="I1411" s="15">
        <v>3</v>
      </c>
      <c r="J1411" s="11">
        <v>90</v>
      </c>
      <c r="K1411" s="12">
        <f>CEILING(H1406*J1411/100*0.9,2.5)</f>
        <v>87.5</v>
      </c>
      <c r="M1411" s="9"/>
      <c r="N1411" s="14"/>
      <c r="O1411" s="11"/>
      <c r="P1411" s="15">
        <v>5</v>
      </c>
      <c r="Q1411" s="11">
        <v>60</v>
      </c>
      <c r="R1411" s="12">
        <f>CEILING(O1406*Q1411/100*0.9,5)</f>
        <v>135</v>
      </c>
      <c r="T1411" s="9"/>
      <c r="U1411" s="9"/>
      <c r="V1411" s="9"/>
      <c r="W1411" s="9"/>
      <c r="X1411" s="9"/>
      <c r="Y1411" s="9"/>
      <c r="Z1411" s="9"/>
      <c r="AA1411" s="9"/>
      <c r="AD1411"/>
    </row>
    <row r="1412" spans="1:30" ht="16.5" thickTop="1" thickBot="1" x14ac:dyDescent="0.3">
      <c r="A1412" s="9"/>
      <c r="B1412" s="9"/>
      <c r="C1412">
        <f>IF(H1412&gt;3.4,0,H1412)+IF(O1412&gt;3.4,0,O1412)</f>
        <v>2</v>
      </c>
      <c r="D1412" t="s">
        <v>17</v>
      </c>
      <c r="E1412" t="s">
        <v>2</v>
      </c>
      <c r="F1412" s="9"/>
      <c r="G1412" s="14" t="s">
        <v>14</v>
      </c>
      <c r="H1412" s="11">
        <v>4</v>
      </c>
      <c r="I1412" s="11"/>
      <c r="J1412" s="11"/>
      <c r="K1412" s="11"/>
      <c r="L1412" s="9"/>
      <c r="M1412" s="9"/>
      <c r="N1412" s="14" t="s">
        <v>12</v>
      </c>
      <c r="O1412" s="11">
        <v>2</v>
      </c>
      <c r="P1412" s="11"/>
      <c r="Q1412" s="11"/>
      <c r="R1412" s="11"/>
      <c r="S1412" s="9"/>
      <c r="T1412" s="9"/>
      <c r="U1412" s="9"/>
      <c r="V1412" s="27" t="s">
        <v>47</v>
      </c>
      <c r="W1412" s="9"/>
      <c r="X1412" s="17" t="s">
        <v>27</v>
      </c>
      <c r="Y1412" s="9"/>
      <c r="Z1412" s="9"/>
      <c r="AA1412" s="9"/>
    </row>
    <row r="1413" spans="1:30" ht="31.5" thickTop="1" thickBot="1" x14ac:dyDescent="0.3">
      <c r="A1413" s="9"/>
      <c r="B1413" s="9"/>
      <c r="C1413" s="9"/>
      <c r="D1413" s="9"/>
      <c r="E1413" s="11"/>
      <c r="F1413" s="11"/>
      <c r="G1413" s="14" t="s">
        <v>33</v>
      </c>
      <c r="H1413" s="20">
        <f>H1399</f>
        <v>180</v>
      </c>
      <c r="I1413" s="11" t="s">
        <v>31</v>
      </c>
      <c r="J1413" s="11" t="s">
        <v>30</v>
      </c>
      <c r="K1413" s="11" t="s">
        <v>34</v>
      </c>
      <c r="L1413" s="10" t="s">
        <v>32</v>
      </c>
      <c r="M1413" s="10"/>
      <c r="N1413" s="14" t="s">
        <v>33</v>
      </c>
      <c r="O1413" s="20">
        <f>O1399</f>
        <v>207.5</v>
      </c>
      <c r="P1413" s="11" t="s">
        <v>31</v>
      </c>
      <c r="Q1413" s="11" t="s">
        <v>30</v>
      </c>
      <c r="R1413" s="11" t="s">
        <v>34</v>
      </c>
      <c r="S1413" s="10" t="s">
        <v>32</v>
      </c>
      <c r="T1413" s="10"/>
      <c r="U1413" s="26" t="s">
        <v>34</v>
      </c>
      <c r="V1413" s="26" t="s">
        <v>48</v>
      </c>
      <c r="W1413" s="26" t="s">
        <v>34</v>
      </c>
      <c r="X1413" s="26" t="s">
        <v>48</v>
      </c>
      <c r="Y1413" s="9"/>
      <c r="Z1413" s="9"/>
      <c r="AA1413" s="9"/>
    </row>
    <row r="1414" spans="1:30" ht="16.5" thickTop="1" thickBot="1" x14ac:dyDescent="0.3">
      <c r="A1414" s="9"/>
      <c r="B1414" s="9"/>
      <c r="C1414" s="9"/>
      <c r="D1414" s="9"/>
      <c r="E1414" s="11"/>
      <c r="F1414" s="11"/>
      <c r="G1414" s="14"/>
      <c r="H1414" s="11"/>
      <c r="I1414" s="15">
        <v>5</v>
      </c>
      <c r="J1414" s="11">
        <v>40</v>
      </c>
      <c r="K1414" s="12">
        <f>CEILING(H1413*J1414/100*0.9,2.5)</f>
        <v>65</v>
      </c>
      <c r="M1414" s="9"/>
      <c r="N1414" s="14"/>
      <c r="O1414" s="11"/>
      <c r="P1414" s="15">
        <v>3</v>
      </c>
      <c r="Q1414" s="11">
        <v>70</v>
      </c>
      <c r="R1414" s="12">
        <f>CEILING(O1413*Q1414/100*0.9,5)</f>
        <v>135</v>
      </c>
      <c r="T1414" s="9"/>
      <c r="U1414" s="8">
        <f>IF(V1396&gt;11.5,U1396+2.5,U1396)</f>
        <v>60</v>
      </c>
      <c r="W1414" s="8">
        <f>IF(X1396&gt;11.5,W1396+2.5,W1396)</f>
        <v>42.5</v>
      </c>
      <c r="X1414" s="24"/>
      <c r="Y1414" s="9"/>
      <c r="Z1414" s="9"/>
      <c r="AA1414" s="9"/>
    </row>
    <row r="1415" spans="1:30" ht="16.5" thickTop="1" thickBot="1" x14ac:dyDescent="0.3">
      <c r="A1415" s="9"/>
      <c r="B1415" s="9"/>
      <c r="C1415" s="9"/>
      <c r="D1415" s="9"/>
      <c r="E1415" s="11"/>
      <c r="F1415" s="11"/>
      <c r="G1415" s="14"/>
      <c r="H1415" s="11"/>
      <c r="I1415" s="15">
        <v>5</v>
      </c>
      <c r="J1415" s="11">
        <v>40</v>
      </c>
      <c r="K1415" s="12">
        <f>CEILING(H1413*J1415/100*0.9,2.5)</f>
        <v>65</v>
      </c>
      <c r="M1415" s="9"/>
      <c r="N1415" s="14"/>
      <c r="O1415" s="11"/>
      <c r="P1415" s="15">
        <v>3</v>
      </c>
      <c r="Q1415" s="11">
        <v>70</v>
      </c>
      <c r="R1415" s="12">
        <f>CEILING(O1413*Q1415/100*0.9,5)</f>
        <v>135</v>
      </c>
      <c r="T1415" s="9"/>
      <c r="U1415" s="8">
        <f>U1414</f>
        <v>60</v>
      </c>
      <c r="W1415" s="8">
        <f>W1414</f>
        <v>42.5</v>
      </c>
      <c r="X1415" s="24"/>
      <c r="Y1415" s="9"/>
      <c r="Z1415" s="9"/>
      <c r="AA1415" s="9"/>
    </row>
    <row r="1416" spans="1:30" ht="16.5" thickTop="1" thickBot="1" x14ac:dyDescent="0.3">
      <c r="A1416" s="9"/>
      <c r="B1416" s="9"/>
      <c r="C1416" s="9"/>
      <c r="D1416" s="9"/>
      <c r="E1416" s="11"/>
      <c r="F1416" s="11"/>
      <c r="G1416" s="14"/>
      <c r="H1416" s="11"/>
      <c r="I1416" s="15">
        <v>5</v>
      </c>
      <c r="J1416" s="11">
        <v>50</v>
      </c>
      <c r="K1416" s="12">
        <f>CEILING(H1413*J1416/100*0.9,2.5)</f>
        <v>82.5</v>
      </c>
      <c r="M1416" s="9"/>
      <c r="N1416" s="14"/>
      <c r="O1416" s="11"/>
      <c r="P1416" s="15">
        <v>3</v>
      </c>
      <c r="Q1416" s="11">
        <v>80</v>
      </c>
      <c r="R1416" s="12">
        <f>CEILING(O1413*Q1416/100*0.9,5)</f>
        <v>150</v>
      </c>
      <c r="T1416" s="9"/>
      <c r="U1416" s="8">
        <f>U1415</f>
        <v>60</v>
      </c>
      <c r="W1416" s="8">
        <f>W1415</f>
        <v>42.5</v>
      </c>
      <c r="X1416" s="24"/>
      <c r="Y1416" s="9"/>
      <c r="Z1416" s="9"/>
      <c r="AA1416" s="9"/>
    </row>
    <row r="1417" spans="1:30" ht="16.5" thickTop="1" thickBot="1" x14ac:dyDescent="0.3">
      <c r="A1417" s="9"/>
      <c r="B1417" s="9"/>
      <c r="C1417" s="9"/>
      <c r="D1417" s="9"/>
      <c r="E1417" s="11"/>
      <c r="F1417" s="11"/>
      <c r="G1417" s="14"/>
      <c r="H1417" s="11"/>
      <c r="I1417" s="15">
        <v>5</v>
      </c>
      <c r="J1417" s="11">
        <v>50</v>
      </c>
      <c r="K1417" s="12">
        <f>CEILING(H1413*J1417/100*0.9,2.5)</f>
        <v>82.5</v>
      </c>
      <c r="M1417" s="9"/>
      <c r="N1417" s="14"/>
      <c r="O1417" s="11"/>
      <c r="P1417" s="15">
        <v>3</v>
      </c>
      <c r="Q1417" s="11">
        <v>80</v>
      </c>
      <c r="R1417" s="12">
        <f>CEILING(O1413*Q1417/100*0.9,5)</f>
        <v>150</v>
      </c>
      <c r="T1417" s="9"/>
      <c r="U1417" s="8">
        <f>U1416</f>
        <v>60</v>
      </c>
      <c r="W1417" s="8">
        <f>W1416</f>
        <v>42.5</v>
      </c>
      <c r="X1417" s="25"/>
      <c r="Y1417" s="9"/>
      <c r="Z1417" s="9"/>
      <c r="AA1417" s="9"/>
    </row>
    <row r="1418" spans="1:30" ht="16.5" thickTop="1" thickBot="1" x14ac:dyDescent="0.3">
      <c r="A1418" s="9"/>
      <c r="B1418" s="9"/>
      <c r="C1418" s="9"/>
      <c r="D1418" s="9"/>
      <c r="E1418" s="11"/>
      <c r="F1418" s="11"/>
      <c r="G1418" s="14"/>
      <c r="H1418" s="11"/>
      <c r="I1418" s="16">
        <v>5</v>
      </c>
      <c r="J1418" s="11">
        <v>60</v>
      </c>
      <c r="K1418" s="12">
        <f>CEILING(H1413*J1418/100*0.9,2.5)</f>
        <v>97.5</v>
      </c>
      <c r="M1418" s="9"/>
      <c r="N1418" s="14"/>
      <c r="O1418" s="11"/>
      <c r="P1418" s="16">
        <v>3</v>
      </c>
      <c r="Q1418" s="11">
        <v>90</v>
      </c>
      <c r="R1418" s="12">
        <f>CEILING(O1413*Q1418/100*0.9,5)</f>
        <v>170</v>
      </c>
      <c r="T1418" s="9"/>
      <c r="U1418" s="9"/>
      <c r="V1418" s="9"/>
      <c r="W1418" s="9"/>
      <c r="X1418" s="9"/>
      <c r="Y1418" s="9"/>
      <c r="Z1418" s="9"/>
      <c r="AA1418" s="9"/>
      <c r="AC1418"/>
    </row>
    <row r="1419" spans="1:30" ht="16.5" thickTop="1" thickBot="1" x14ac:dyDescent="0.3">
      <c r="A1419" s="9"/>
      <c r="B1419" s="1" t="s">
        <v>135</v>
      </c>
      <c r="C1419">
        <f>IF(H1419&gt;3.4,0,H1419)+IF(O1419&gt;3.4,0,O1419)</f>
        <v>4</v>
      </c>
      <c r="D1419" t="s">
        <v>15</v>
      </c>
      <c r="E1419" t="s">
        <v>2</v>
      </c>
      <c r="F1419" s="9"/>
      <c r="G1419" s="14" t="s">
        <v>14</v>
      </c>
      <c r="H1419" s="11">
        <v>1</v>
      </c>
      <c r="I1419" s="11"/>
      <c r="J1419" s="11"/>
      <c r="K1419" s="11"/>
      <c r="L1419" s="9"/>
      <c r="M1419" s="9"/>
      <c r="N1419" s="14" t="s">
        <v>12</v>
      </c>
      <c r="O1419" s="11">
        <v>3</v>
      </c>
      <c r="P1419" s="11"/>
      <c r="Q1419" s="11"/>
      <c r="R1419" s="11"/>
      <c r="S1419" s="9"/>
      <c r="T1419" s="9"/>
      <c r="U1419" s="30"/>
      <c r="V1419" s="29" t="s">
        <v>49</v>
      </c>
      <c r="W1419" s="9"/>
      <c r="X1419" s="31" t="s">
        <v>27</v>
      </c>
      <c r="Y1419" s="9"/>
      <c r="Z1419" s="9"/>
      <c r="AA1419" s="9"/>
    </row>
    <row r="1420" spans="1:30" ht="31.5" thickTop="1" thickBot="1" x14ac:dyDescent="0.3">
      <c r="A1420" s="9"/>
      <c r="B1420" s="9"/>
      <c r="C1420" s="9"/>
      <c r="D1420" s="9"/>
      <c r="E1420" s="11"/>
      <c r="F1420" s="11"/>
      <c r="G1420" s="14" t="s">
        <v>33</v>
      </c>
      <c r="H1420" s="20">
        <f>H1399+IF(L1402&lt;3.5,2.5,5)</f>
        <v>182.5</v>
      </c>
      <c r="I1420" s="11" t="s">
        <v>31</v>
      </c>
      <c r="J1420" s="11" t="s">
        <v>30</v>
      </c>
      <c r="K1420" s="11" t="s">
        <v>34</v>
      </c>
      <c r="L1420" s="10" t="s">
        <v>32</v>
      </c>
      <c r="M1420" s="10"/>
      <c r="N1420" s="14"/>
      <c r="O1420" s="20">
        <f>O1413</f>
        <v>207.5</v>
      </c>
      <c r="P1420" s="11" t="s">
        <v>31</v>
      </c>
      <c r="Q1420" s="11" t="s">
        <v>30</v>
      </c>
      <c r="R1420" s="11" t="s">
        <v>34</v>
      </c>
      <c r="S1420" s="10" t="s">
        <v>32</v>
      </c>
      <c r="T1420" s="10"/>
      <c r="U1420" s="26" t="s">
        <v>34</v>
      </c>
      <c r="V1420" s="26" t="s">
        <v>48</v>
      </c>
      <c r="W1420" s="26" t="s">
        <v>34</v>
      </c>
      <c r="X1420" s="26" t="s">
        <v>48</v>
      </c>
      <c r="Y1420" s="9"/>
      <c r="Z1420" s="9"/>
      <c r="AA1420" s="9"/>
    </row>
    <row r="1421" spans="1:30" ht="16.5" thickTop="1" thickBot="1" x14ac:dyDescent="0.3">
      <c r="A1421" s="9"/>
      <c r="B1421" s="9"/>
      <c r="C1421" s="9"/>
      <c r="D1421" s="9"/>
      <c r="E1421" s="11"/>
      <c r="F1421" s="11"/>
      <c r="G1421" s="14"/>
      <c r="H1421" s="11"/>
      <c r="I1421" s="15">
        <v>5</v>
      </c>
      <c r="J1421" s="11">
        <v>65</v>
      </c>
      <c r="K1421" s="12">
        <f>CEILING(H1420*J1421/100*0.9,2.5)</f>
        <v>107.5</v>
      </c>
      <c r="M1421" s="9"/>
      <c r="N1421" s="14"/>
      <c r="O1421" s="11"/>
      <c r="P1421" s="15">
        <v>5</v>
      </c>
      <c r="Q1421" s="11">
        <v>75</v>
      </c>
      <c r="R1421" s="12">
        <f>CEILING(O1420*0.9*Q1421/100,5)</f>
        <v>145</v>
      </c>
      <c r="T1421" s="9"/>
      <c r="U1421" s="8">
        <f>IF(V1403&gt;11.5,U1403+2.5,U1403)</f>
        <v>70</v>
      </c>
      <c r="V1421" s="4"/>
      <c r="W1421" s="8">
        <f>IF(X1417&gt;11.5,W1417+2.5,W1417)</f>
        <v>42.5</v>
      </c>
      <c r="X1421" s="24"/>
      <c r="Y1421" s="9"/>
      <c r="Z1421" s="9"/>
      <c r="AA1421" s="9"/>
    </row>
    <row r="1422" spans="1:30" ht="16.5" thickTop="1" thickBot="1" x14ac:dyDescent="0.3">
      <c r="A1422" s="9"/>
      <c r="B1422" s="9"/>
      <c r="C1422" s="9"/>
      <c r="D1422" s="9"/>
      <c r="E1422" s="11"/>
      <c r="F1422" s="11"/>
      <c r="G1422" s="14"/>
      <c r="H1422" s="11"/>
      <c r="I1422" s="15">
        <v>5</v>
      </c>
      <c r="J1422" s="11">
        <v>65</v>
      </c>
      <c r="K1422" s="12">
        <f>CEILING(H1420*J1422/100*0.9,2.5)</f>
        <v>107.5</v>
      </c>
      <c r="M1422" s="9"/>
      <c r="N1422" s="14"/>
      <c r="O1422" s="11"/>
      <c r="P1422" s="15">
        <v>3</v>
      </c>
      <c r="Q1422" s="11">
        <v>85</v>
      </c>
      <c r="R1422" s="12">
        <f>CEILING(O1420*0.9*Q1422/100,5)</f>
        <v>160</v>
      </c>
      <c r="T1422" s="9"/>
      <c r="U1422" s="8">
        <f>U1421</f>
        <v>70</v>
      </c>
      <c r="V1422" s="4"/>
      <c r="W1422" s="8">
        <f>W1421</f>
        <v>42.5</v>
      </c>
      <c r="X1422" s="24"/>
      <c r="Y1422" s="9"/>
      <c r="Z1422" s="9"/>
      <c r="AA1422" s="9"/>
    </row>
    <row r="1423" spans="1:30" ht="16.5" thickTop="1" thickBot="1" x14ac:dyDescent="0.3">
      <c r="A1423" s="9"/>
      <c r="B1423" s="9"/>
      <c r="C1423" s="9"/>
      <c r="D1423" s="9"/>
      <c r="E1423" s="11"/>
      <c r="F1423" s="11"/>
      <c r="G1423" s="14"/>
      <c r="H1423" s="11"/>
      <c r="I1423" s="15">
        <v>5</v>
      </c>
      <c r="J1423" s="11">
        <v>75</v>
      </c>
      <c r="K1423" s="12">
        <f>CEILING(H1420*J1423/100*0.9,2.5)</f>
        <v>125</v>
      </c>
      <c r="M1423" s="9"/>
      <c r="N1423" s="14"/>
      <c r="O1423" s="11" t="s">
        <v>35</v>
      </c>
      <c r="P1423" s="15">
        <v>1</v>
      </c>
      <c r="Q1423" s="11">
        <v>95</v>
      </c>
      <c r="R1423" s="12">
        <f>CEILING(O1420*0.9*Q1423/100,5)</f>
        <v>180</v>
      </c>
      <c r="T1423" s="9"/>
      <c r="U1423" s="8">
        <f>U1422</f>
        <v>70</v>
      </c>
      <c r="V1423" s="4"/>
      <c r="W1423" s="8">
        <f>W1422</f>
        <v>42.5</v>
      </c>
      <c r="X1423" s="24"/>
      <c r="Y1423" s="9"/>
      <c r="Z1423" s="9"/>
      <c r="AA1423" s="9"/>
    </row>
    <row r="1424" spans="1:30" ht="16.5" thickTop="1" thickBot="1" x14ac:dyDescent="0.3">
      <c r="A1424" s="9"/>
      <c r="B1424" s="9"/>
      <c r="C1424" s="9"/>
      <c r="D1424" s="9"/>
      <c r="E1424" s="11"/>
      <c r="F1424" s="11"/>
      <c r="G1424" s="14"/>
      <c r="H1424" s="11"/>
      <c r="I1424" s="15">
        <v>5</v>
      </c>
      <c r="J1424" s="11">
        <v>75</v>
      </c>
      <c r="K1424" s="12">
        <f>CEILING(H1420*J1424/100*0.9,2.5)</f>
        <v>125</v>
      </c>
      <c r="M1424" s="9"/>
      <c r="N1424" s="14"/>
      <c r="O1424" s="11"/>
      <c r="P1424" s="11"/>
      <c r="Q1424" s="11"/>
      <c r="R1424" s="11"/>
      <c r="S1424" s="9"/>
      <c r="T1424" s="9"/>
      <c r="U1424" s="8">
        <f>U1423</f>
        <v>70</v>
      </c>
      <c r="V1424" s="4"/>
      <c r="W1424" s="8">
        <f>W1423</f>
        <v>42.5</v>
      </c>
      <c r="X1424" s="25"/>
      <c r="Y1424" s="9"/>
      <c r="Z1424" s="9"/>
      <c r="AA1424" s="9"/>
    </row>
    <row r="1425" spans="1:30" ht="16.5" thickTop="1" thickBot="1" x14ac:dyDescent="0.3">
      <c r="A1425" s="9"/>
      <c r="B1425" s="9"/>
      <c r="C1425" s="9"/>
      <c r="D1425" s="9"/>
      <c r="E1425" s="11"/>
      <c r="F1425" s="11"/>
      <c r="G1425" s="14"/>
      <c r="H1425" s="11"/>
      <c r="I1425" s="15">
        <v>5</v>
      </c>
      <c r="J1425" s="11">
        <v>85</v>
      </c>
      <c r="K1425" s="12">
        <f>CEILING(H1420*J1425/100*0.9,2.5)</f>
        <v>140</v>
      </c>
      <c r="M1425" s="9"/>
      <c r="N1425" s="14"/>
      <c r="O1425" s="11"/>
      <c r="P1425" s="11"/>
      <c r="Q1425" s="11"/>
      <c r="R1425" s="11"/>
      <c r="S1425" s="9"/>
      <c r="T1425" s="9"/>
      <c r="U1425" s="9"/>
      <c r="V1425" s="9"/>
      <c r="W1425" s="9"/>
      <c r="X1425" s="9"/>
      <c r="Y1425" s="9"/>
      <c r="Z1425" s="9"/>
      <c r="AA1425" s="9"/>
      <c r="AC1425"/>
    </row>
    <row r="1426" spans="1:30" ht="16.5" thickTop="1" thickBot="1" x14ac:dyDescent="0.3">
      <c r="A1426" s="9"/>
      <c r="B1426" s="9"/>
      <c r="C1426">
        <f>IF(H1426&gt;3.4,0,H1426)+IF(O1426&gt;3.4,0,O1426)</f>
        <v>4</v>
      </c>
      <c r="D1426" t="s">
        <v>16</v>
      </c>
      <c r="E1426" t="s">
        <v>3</v>
      </c>
      <c r="F1426" s="9"/>
      <c r="G1426" s="14" t="s">
        <v>4</v>
      </c>
      <c r="H1426" s="11">
        <v>3</v>
      </c>
      <c r="I1426" s="11"/>
      <c r="J1426" s="11"/>
      <c r="K1426" s="11"/>
      <c r="L1426" s="9"/>
      <c r="M1426" s="9"/>
      <c r="N1426" s="14" t="s">
        <v>13</v>
      </c>
      <c r="O1426" s="11">
        <v>1</v>
      </c>
      <c r="P1426" s="11"/>
      <c r="Q1426" s="11"/>
      <c r="R1426" s="11"/>
      <c r="S1426" s="9"/>
      <c r="T1426" s="9"/>
      <c r="U1426" s="9"/>
      <c r="V1426" s="28" t="s">
        <v>28</v>
      </c>
      <c r="W1426" s="9"/>
      <c r="X1426" s="27" t="s">
        <v>25</v>
      </c>
      <c r="Y1426" s="9"/>
      <c r="Z1426" s="27" t="s">
        <v>26</v>
      </c>
      <c r="AA1426" s="9"/>
    </row>
    <row r="1427" spans="1:30" ht="31.5" thickTop="1" thickBot="1" x14ac:dyDescent="0.3">
      <c r="A1427" s="9"/>
      <c r="B1427" s="9"/>
      <c r="C1427" s="9"/>
      <c r="D1427" s="9"/>
      <c r="E1427" s="11"/>
      <c r="F1427" s="11"/>
      <c r="G1427" s="14"/>
      <c r="H1427" s="20">
        <f>H1406</f>
        <v>105</v>
      </c>
      <c r="I1427" s="11" t="s">
        <v>31</v>
      </c>
      <c r="J1427" s="11" t="s">
        <v>30</v>
      </c>
      <c r="K1427" s="11" t="s">
        <v>34</v>
      </c>
      <c r="L1427" s="10" t="s">
        <v>32</v>
      </c>
      <c r="M1427" s="10"/>
      <c r="N1427" s="14" t="s">
        <v>33</v>
      </c>
      <c r="O1427" s="20">
        <f>O1385+IF(S1388&lt;3.5,5,10)</f>
        <v>250</v>
      </c>
      <c r="P1427" s="11" t="s">
        <v>31</v>
      </c>
      <c r="Q1427" s="11" t="s">
        <v>30</v>
      </c>
      <c r="R1427" s="11" t="s">
        <v>34</v>
      </c>
      <c r="S1427" s="10" t="s">
        <v>32</v>
      </c>
      <c r="T1427" s="10"/>
      <c r="U1427" s="26" t="s">
        <v>34</v>
      </c>
      <c r="V1427" s="26" t="s">
        <v>48</v>
      </c>
      <c r="W1427" s="26" t="s">
        <v>34</v>
      </c>
      <c r="X1427" s="26" t="s">
        <v>48</v>
      </c>
      <c r="Y1427" s="26" t="s">
        <v>34</v>
      </c>
      <c r="Z1427" s="26" t="s">
        <v>48</v>
      </c>
      <c r="AA1427" s="9"/>
    </row>
    <row r="1428" spans="1:30" ht="16.5" thickTop="1" thickBot="1" x14ac:dyDescent="0.3">
      <c r="A1428" s="9"/>
      <c r="B1428" s="9"/>
      <c r="C1428" s="9"/>
      <c r="D1428" s="9"/>
      <c r="E1428" s="11"/>
      <c r="F1428" s="11"/>
      <c r="G1428" s="14"/>
      <c r="H1428" s="11"/>
      <c r="I1428" s="15">
        <v>5</v>
      </c>
      <c r="J1428" s="11">
        <v>75</v>
      </c>
      <c r="K1428" s="12">
        <f>CEILING(H1427*0.9*J1428/100,2.5)</f>
        <v>72.5</v>
      </c>
      <c r="M1428" s="9"/>
      <c r="N1428" s="14"/>
      <c r="O1428" s="11"/>
      <c r="P1428" s="15">
        <v>5</v>
      </c>
      <c r="Q1428" s="11">
        <v>65</v>
      </c>
      <c r="R1428" s="12">
        <f>CEILING(O1427*Q1428/100*0.9,5)</f>
        <v>150</v>
      </c>
      <c r="T1428" s="9"/>
      <c r="U1428" s="8">
        <f>IF(V1410&gt;11.5,U1410+2.5,U1410)</f>
        <v>17.5</v>
      </c>
      <c r="V1428" s="4"/>
      <c r="W1428" s="8">
        <f>IF(X1410&gt;11.5,W1410+2.5,W1410)</f>
        <v>35</v>
      </c>
      <c r="X1428" s="24"/>
      <c r="Y1428" s="8">
        <f>IF(Z1410&gt;11.5,Y1410+2,Y1410)</f>
        <v>8</v>
      </c>
      <c r="Z1428" s="24"/>
      <c r="AA1428" s="9"/>
    </row>
    <row r="1429" spans="1:30" ht="16.5" thickTop="1" thickBot="1" x14ac:dyDescent="0.3">
      <c r="A1429" s="9"/>
      <c r="B1429" s="9"/>
      <c r="C1429" s="9"/>
      <c r="D1429" s="9"/>
      <c r="E1429" s="11"/>
      <c r="F1429" s="11"/>
      <c r="G1429" s="14"/>
      <c r="H1429" s="11"/>
      <c r="I1429" s="15">
        <v>3</v>
      </c>
      <c r="J1429" s="11">
        <v>85</v>
      </c>
      <c r="K1429" s="12">
        <f>CEILING(H1427*0.9*J1429/100,2.5)</f>
        <v>82.5</v>
      </c>
      <c r="M1429" s="9"/>
      <c r="N1429" s="14"/>
      <c r="O1429" s="11"/>
      <c r="P1429" s="15">
        <v>5</v>
      </c>
      <c r="Q1429" s="11">
        <v>65</v>
      </c>
      <c r="R1429" s="12">
        <f>CEILING(O1427*Q1429/100*0.9,5)</f>
        <v>150</v>
      </c>
      <c r="T1429" s="9"/>
      <c r="U1429" s="8">
        <f>U1428</f>
        <v>17.5</v>
      </c>
      <c r="V1429" s="3"/>
      <c r="W1429" s="8">
        <f>W1428</f>
        <v>35</v>
      </c>
      <c r="X1429" s="24"/>
      <c r="Y1429" s="8">
        <f>Y1428</f>
        <v>8</v>
      </c>
      <c r="Z1429" s="24"/>
      <c r="AA1429" s="9"/>
    </row>
    <row r="1430" spans="1:30" ht="16.5" thickTop="1" thickBot="1" x14ac:dyDescent="0.3">
      <c r="A1430" s="9"/>
      <c r="B1430" s="9"/>
      <c r="C1430" s="9"/>
      <c r="D1430" s="9"/>
      <c r="E1430" s="11"/>
      <c r="F1430" s="11"/>
      <c r="G1430" s="14"/>
      <c r="H1430" s="11" t="s">
        <v>35</v>
      </c>
      <c r="I1430" s="15">
        <v>1</v>
      </c>
      <c r="J1430" s="11">
        <v>95</v>
      </c>
      <c r="K1430" s="12">
        <f>CEILING(H1427*0.9*J1430/100,2.5)</f>
        <v>90</v>
      </c>
      <c r="M1430" s="9"/>
      <c r="N1430" s="14"/>
      <c r="O1430" s="11"/>
      <c r="P1430" s="15">
        <v>5</v>
      </c>
      <c r="Q1430" s="11">
        <v>75</v>
      </c>
      <c r="R1430" s="12">
        <f>CEILING(O1427*Q1430/100*0.9,5)</f>
        <v>170</v>
      </c>
      <c r="T1430" s="9"/>
      <c r="U1430" s="8">
        <f>U1429</f>
        <v>17.5</v>
      </c>
      <c r="W1430" s="8">
        <f>W1429</f>
        <v>35</v>
      </c>
      <c r="X1430" s="24"/>
      <c r="Y1430" s="8">
        <f>Y1429</f>
        <v>8</v>
      </c>
      <c r="Z1430" s="24"/>
      <c r="AA1430" s="9"/>
    </row>
    <row r="1431" spans="1:30" ht="16.5" thickTop="1" thickBot="1" x14ac:dyDescent="0.3">
      <c r="A1431" s="9"/>
      <c r="B1431" s="9"/>
      <c r="C1431" s="9"/>
      <c r="D1431" s="9"/>
      <c r="E1431" s="11"/>
      <c r="F1431" s="11"/>
      <c r="G1431" s="14"/>
      <c r="H1431" s="11"/>
      <c r="I1431" s="11"/>
      <c r="J1431" s="11"/>
      <c r="K1431" s="11"/>
      <c r="L1431" s="9"/>
      <c r="M1431" s="9"/>
      <c r="N1431" s="14"/>
      <c r="O1431" s="11"/>
      <c r="P1431" s="15">
        <v>5</v>
      </c>
      <c r="Q1431" s="11">
        <v>75</v>
      </c>
      <c r="R1431" s="12">
        <f>CEILING(O1427*Q1431/100*0.9,5)</f>
        <v>170</v>
      </c>
      <c r="T1431" s="9"/>
      <c r="U1431" s="8">
        <f>U1430</f>
        <v>17.5</v>
      </c>
      <c r="W1431" s="8">
        <f>W1430</f>
        <v>35</v>
      </c>
      <c r="X1431" s="25"/>
      <c r="Y1431" s="8">
        <f>Y1430</f>
        <v>8</v>
      </c>
      <c r="Z1431" s="25"/>
      <c r="AA1431" s="9"/>
    </row>
    <row r="1432" spans="1:30" ht="16.5" thickTop="1" thickBot="1" x14ac:dyDescent="0.3">
      <c r="A1432" s="9"/>
      <c r="B1432" s="9"/>
      <c r="C1432" s="9"/>
      <c r="D1432" s="9"/>
      <c r="E1432" s="11"/>
      <c r="F1432" s="11"/>
      <c r="G1432" s="14"/>
      <c r="H1432" s="11"/>
      <c r="I1432" s="11"/>
      <c r="J1432" s="11"/>
      <c r="K1432" s="11"/>
      <c r="L1432" s="9"/>
      <c r="M1432" s="9"/>
      <c r="N1432" s="14"/>
      <c r="O1432" s="11"/>
      <c r="P1432" s="16">
        <v>5</v>
      </c>
      <c r="Q1432" s="11">
        <v>85</v>
      </c>
      <c r="R1432" s="12">
        <f>CEILING(O1427*Q1432/100*0.9,5)</f>
        <v>195</v>
      </c>
      <c r="T1432" s="9"/>
      <c r="U1432" s="9"/>
      <c r="V1432" s="9"/>
      <c r="W1432" s="9"/>
      <c r="X1432" s="9"/>
      <c r="Y1432" s="9"/>
      <c r="Z1432" s="9"/>
      <c r="AA1432" s="9"/>
      <c r="AD1432"/>
    </row>
    <row r="1433" spans="1:30" ht="16.5" thickTop="1" thickBot="1" x14ac:dyDescent="0.3">
      <c r="A1433" s="9"/>
      <c r="B1433" s="9"/>
      <c r="C1433">
        <f>IF(H1433&gt;3.4,0,H1433)+IF(O1433&gt;3.4,0,O1433)</f>
        <v>2</v>
      </c>
      <c r="D1433" t="s">
        <v>17</v>
      </c>
      <c r="E1433" t="s">
        <v>2</v>
      </c>
      <c r="F1433" s="9"/>
      <c r="G1433" s="14" t="s">
        <v>14</v>
      </c>
      <c r="H1433" s="11">
        <v>2</v>
      </c>
      <c r="I1433" s="11"/>
      <c r="J1433" s="11"/>
      <c r="K1433" s="11"/>
      <c r="L1433" s="9"/>
      <c r="M1433" s="9"/>
      <c r="N1433" s="14" t="s">
        <v>12</v>
      </c>
      <c r="O1433" s="11">
        <v>4</v>
      </c>
      <c r="P1433" s="11"/>
      <c r="Q1433" s="11"/>
      <c r="R1433" s="11"/>
      <c r="S1433" s="9"/>
      <c r="T1433" s="9"/>
      <c r="U1433" s="9"/>
      <c r="V1433" s="27" t="s">
        <v>47</v>
      </c>
      <c r="W1433" s="9"/>
      <c r="X1433" s="17" t="s">
        <v>27</v>
      </c>
      <c r="Y1433" s="9"/>
      <c r="Z1433" s="9"/>
      <c r="AA1433" s="9"/>
    </row>
    <row r="1434" spans="1:30" ht="31.5" thickTop="1" thickBot="1" x14ac:dyDescent="0.3">
      <c r="A1434" s="9"/>
      <c r="B1434" s="9"/>
      <c r="C1434" s="9"/>
      <c r="D1434" s="9"/>
      <c r="E1434" s="11"/>
      <c r="F1434" s="11"/>
      <c r="G1434" s="14" t="s">
        <v>33</v>
      </c>
      <c r="H1434" s="20">
        <f>H1420</f>
        <v>182.5</v>
      </c>
      <c r="I1434" s="11" t="s">
        <v>31</v>
      </c>
      <c r="J1434" s="11" t="s">
        <v>30</v>
      </c>
      <c r="K1434" s="11" t="s">
        <v>34</v>
      </c>
      <c r="L1434" s="10" t="s">
        <v>32</v>
      </c>
      <c r="M1434" s="10"/>
      <c r="N1434" s="14" t="s">
        <v>33</v>
      </c>
      <c r="O1434" s="20">
        <f>O1420</f>
        <v>207.5</v>
      </c>
      <c r="P1434" s="11" t="s">
        <v>31</v>
      </c>
      <c r="Q1434" s="11" t="s">
        <v>30</v>
      </c>
      <c r="R1434" s="11" t="s">
        <v>34</v>
      </c>
      <c r="S1434" s="10" t="s">
        <v>32</v>
      </c>
      <c r="T1434" s="10"/>
      <c r="U1434" s="26" t="s">
        <v>34</v>
      </c>
      <c r="V1434" s="26" t="s">
        <v>48</v>
      </c>
      <c r="W1434" s="26" t="s">
        <v>34</v>
      </c>
      <c r="X1434" s="26" t="s">
        <v>48</v>
      </c>
      <c r="Y1434" s="9"/>
      <c r="Z1434" s="9"/>
      <c r="AA1434" s="9"/>
    </row>
    <row r="1435" spans="1:30" ht="16.5" thickTop="1" thickBot="1" x14ac:dyDescent="0.3">
      <c r="A1435" s="9"/>
      <c r="B1435" s="9"/>
      <c r="C1435" s="9"/>
      <c r="D1435" s="9"/>
      <c r="E1435" s="11"/>
      <c r="F1435" s="11"/>
      <c r="G1435" s="14"/>
      <c r="H1435" s="11"/>
      <c r="I1435" s="15">
        <v>3</v>
      </c>
      <c r="J1435" s="11">
        <v>70</v>
      </c>
      <c r="K1435" s="12">
        <f>CEILING(H1434*J1435/100*0.9,2.5)</f>
        <v>115</v>
      </c>
      <c r="M1435" s="9"/>
      <c r="N1435" s="14"/>
      <c r="O1435" s="11"/>
      <c r="P1435" s="15">
        <v>5</v>
      </c>
      <c r="Q1435" s="11">
        <v>40</v>
      </c>
      <c r="R1435" s="12">
        <f>CEILING(O1434*Q1435/100*0.9,5)</f>
        <v>75</v>
      </c>
      <c r="T1435" s="9"/>
      <c r="U1435" s="8">
        <f>IF(V1417&gt;11.5,U1417+2.5,U1417)</f>
        <v>60</v>
      </c>
      <c r="W1435" s="8">
        <f>IF(X1417&gt;11.5,W1417+2.5,W1417)</f>
        <v>42.5</v>
      </c>
      <c r="X1435" s="24"/>
      <c r="Y1435" s="9"/>
      <c r="Z1435" s="9"/>
      <c r="AA1435" s="9"/>
    </row>
    <row r="1436" spans="1:30" ht="16.5" thickTop="1" thickBot="1" x14ac:dyDescent="0.3">
      <c r="A1436" s="9"/>
      <c r="B1436" s="9"/>
      <c r="C1436" s="9"/>
      <c r="D1436" s="9"/>
      <c r="E1436" s="11"/>
      <c r="F1436" s="11"/>
      <c r="G1436" s="14"/>
      <c r="H1436" s="11"/>
      <c r="I1436" s="15">
        <v>3</v>
      </c>
      <c r="J1436" s="11">
        <v>70</v>
      </c>
      <c r="K1436" s="12">
        <f>CEILING(H1434*J1436/100*0.9,2.5)</f>
        <v>115</v>
      </c>
      <c r="M1436" s="9"/>
      <c r="N1436" s="14"/>
      <c r="O1436" s="11"/>
      <c r="P1436" s="15">
        <v>5</v>
      </c>
      <c r="Q1436" s="11">
        <v>40</v>
      </c>
      <c r="R1436" s="12">
        <f>CEILING(O1434*Q1436/100*0.9,5)</f>
        <v>75</v>
      </c>
      <c r="T1436" s="9"/>
      <c r="U1436" s="8">
        <f>U1435</f>
        <v>60</v>
      </c>
      <c r="W1436" s="8">
        <f>W1435</f>
        <v>42.5</v>
      </c>
      <c r="X1436" s="24"/>
      <c r="Y1436" s="9"/>
      <c r="Z1436" s="9"/>
      <c r="AA1436" s="9"/>
    </row>
    <row r="1437" spans="1:30" ht="16.5" thickTop="1" thickBot="1" x14ac:dyDescent="0.3">
      <c r="A1437" s="9"/>
      <c r="B1437" s="9"/>
      <c r="C1437" s="9"/>
      <c r="D1437" s="9"/>
      <c r="E1437" s="11"/>
      <c r="F1437" s="11"/>
      <c r="G1437" s="14"/>
      <c r="H1437" s="11"/>
      <c r="I1437" s="15">
        <v>3</v>
      </c>
      <c r="J1437" s="11">
        <v>80</v>
      </c>
      <c r="K1437" s="12">
        <f>CEILING(H1434*J1437/100*0.9,2.5)</f>
        <v>132.5</v>
      </c>
      <c r="M1437" s="9"/>
      <c r="N1437" s="14"/>
      <c r="O1437" s="11"/>
      <c r="P1437" s="15">
        <v>5</v>
      </c>
      <c r="Q1437" s="11">
        <v>50</v>
      </c>
      <c r="R1437" s="12">
        <f>CEILING(O1434*Q1437/100*0.9,5)</f>
        <v>95</v>
      </c>
      <c r="T1437" s="9"/>
      <c r="U1437" s="8">
        <f>U1436</f>
        <v>60</v>
      </c>
      <c r="W1437" s="8">
        <f>W1436</f>
        <v>42.5</v>
      </c>
      <c r="X1437" s="24"/>
      <c r="Y1437" s="9"/>
      <c r="Z1437" s="9"/>
      <c r="AA1437" s="9"/>
    </row>
    <row r="1438" spans="1:30" ht="16.5" thickTop="1" thickBot="1" x14ac:dyDescent="0.3">
      <c r="A1438" s="9"/>
      <c r="B1438" s="9"/>
      <c r="C1438" s="9"/>
      <c r="D1438" s="9"/>
      <c r="E1438" s="11"/>
      <c r="F1438" s="11"/>
      <c r="G1438" s="14"/>
      <c r="H1438" s="11"/>
      <c r="I1438" s="15">
        <v>3</v>
      </c>
      <c r="J1438" s="11">
        <v>80</v>
      </c>
      <c r="K1438" s="12">
        <f>CEILING(H1434*J1438/100*0.9,2.5)</f>
        <v>132.5</v>
      </c>
      <c r="M1438" s="9"/>
      <c r="N1438" s="14"/>
      <c r="O1438" s="11"/>
      <c r="P1438" s="15">
        <v>5</v>
      </c>
      <c r="Q1438" s="11">
        <v>50</v>
      </c>
      <c r="R1438" s="12">
        <f>CEILING(O1434*Q1438/100*0.9,5)</f>
        <v>95</v>
      </c>
      <c r="T1438" s="9"/>
      <c r="U1438" s="8">
        <f>U1437</f>
        <v>60</v>
      </c>
      <c r="W1438" s="8">
        <f>W1437</f>
        <v>42.5</v>
      </c>
      <c r="X1438" s="25"/>
      <c r="Y1438" s="9"/>
      <c r="Z1438" s="9"/>
      <c r="AA1438" s="9"/>
    </row>
    <row r="1439" spans="1:30" ht="16.5" thickTop="1" thickBot="1" x14ac:dyDescent="0.3">
      <c r="A1439" s="9"/>
      <c r="B1439" s="9"/>
      <c r="C1439" s="9"/>
      <c r="D1439" s="9"/>
      <c r="E1439" s="11"/>
      <c r="F1439" s="11"/>
      <c r="G1439" s="14"/>
      <c r="H1439" s="11"/>
      <c r="I1439" s="15">
        <v>3</v>
      </c>
      <c r="J1439" s="11">
        <v>90</v>
      </c>
      <c r="K1439" s="12">
        <f>CEILING(H1434*J1439/100*0.9,2.5)</f>
        <v>150</v>
      </c>
      <c r="M1439" s="9"/>
      <c r="N1439" s="14"/>
      <c r="O1439" s="11"/>
      <c r="P1439" s="15">
        <v>5</v>
      </c>
      <c r="Q1439" s="11">
        <v>60</v>
      </c>
      <c r="R1439" s="12">
        <f>CEILING(O1434*Q1439/100*0.9,5)</f>
        <v>115</v>
      </c>
      <c r="T1439" s="9"/>
      <c r="U1439" s="9"/>
      <c r="V1439" s="9"/>
      <c r="W1439" s="9"/>
      <c r="X1439" s="9"/>
      <c r="Y1439" s="9"/>
      <c r="Z1439" s="9"/>
      <c r="AA1439" s="9"/>
      <c r="AC1439"/>
    </row>
    <row r="1440" spans="1:30" ht="16.5" thickTop="1" thickBot="1" x14ac:dyDescent="0.3">
      <c r="A1440" s="9"/>
      <c r="B1440" s="1" t="s">
        <v>136</v>
      </c>
      <c r="C1440" s="18">
        <f>IF(H1440&gt;3.4,0,H1440)+IF(O1440&gt;3.4,0,O1440)</f>
        <v>4</v>
      </c>
      <c r="D1440" s="18" t="s">
        <v>15</v>
      </c>
      <c r="E1440" s="34" t="s">
        <v>2</v>
      </c>
      <c r="F1440" s="11"/>
      <c r="G1440" s="14" t="s">
        <v>14</v>
      </c>
      <c r="H1440" s="11">
        <v>3</v>
      </c>
      <c r="I1440" s="11"/>
      <c r="J1440" s="11"/>
      <c r="K1440" s="11"/>
      <c r="L1440" s="9"/>
      <c r="M1440" s="9"/>
      <c r="N1440" s="14" t="s">
        <v>12</v>
      </c>
      <c r="O1440" s="11">
        <v>1</v>
      </c>
      <c r="P1440" s="11"/>
      <c r="Q1440" s="11"/>
      <c r="R1440" s="11"/>
      <c r="S1440" s="9"/>
      <c r="T1440" s="9"/>
      <c r="U1440" s="30"/>
      <c r="V1440" s="29" t="s">
        <v>49</v>
      </c>
      <c r="W1440" s="9"/>
      <c r="X1440" s="31" t="s">
        <v>27</v>
      </c>
      <c r="Y1440" s="9"/>
      <c r="Z1440" s="9"/>
      <c r="AA1440" s="9"/>
    </row>
    <row r="1441" spans="1:27" ht="31.5" thickTop="1" thickBot="1" x14ac:dyDescent="0.3">
      <c r="A1441" s="9"/>
      <c r="B1441" s="9"/>
      <c r="C1441" s="9"/>
      <c r="D1441" s="9"/>
      <c r="E1441" s="11"/>
      <c r="F1441" s="11"/>
      <c r="G1441" s="14"/>
      <c r="H1441" s="20">
        <f>H1434</f>
        <v>182.5</v>
      </c>
      <c r="I1441" s="11" t="s">
        <v>31</v>
      </c>
      <c r="J1441" s="11" t="s">
        <v>30</v>
      </c>
      <c r="K1441" s="11" t="s">
        <v>34</v>
      </c>
      <c r="L1441" s="10" t="s">
        <v>32</v>
      </c>
      <c r="M1441" s="10"/>
      <c r="N1441" s="14" t="s">
        <v>33</v>
      </c>
      <c r="O1441" s="20">
        <f>O1420+IF(S1423&lt;3.5,2.5,5)</f>
        <v>210</v>
      </c>
      <c r="P1441" s="11" t="s">
        <v>31</v>
      </c>
      <c r="Q1441" s="11" t="s">
        <v>30</v>
      </c>
      <c r="R1441" s="11" t="s">
        <v>34</v>
      </c>
      <c r="S1441" s="10" t="s">
        <v>32</v>
      </c>
      <c r="T1441" s="10"/>
      <c r="U1441" s="26" t="s">
        <v>34</v>
      </c>
      <c r="V1441" s="26" t="s">
        <v>48</v>
      </c>
      <c r="W1441" s="26" t="s">
        <v>34</v>
      </c>
      <c r="X1441" s="26" t="s">
        <v>48</v>
      </c>
      <c r="Y1441" s="9"/>
      <c r="Z1441" s="9"/>
      <c r="AA1441" s="9"/>
    </row>
    <row r="1442" spans="1:27" ht="16.5" thickTop="1" thickBot="1" x14ac:dyDescent="0.3">
      <c r="A1442" s="9"/>
      <c r="B1442" s="9"/>
      <c r="C1442" s="9"/>
      <c r="D1442" s="9"/>
      <c r="E1442" s="11"/>
      <c r="F1442" s="11"/>
      <c r="G1442" s="14"/>
      <c r="H1442" s="11"/>
      <c r="I1442" s="15">
        <v>5</v>
      </c>
      <c r="J1442" s="11">
        <v>75</v>
      </c>
      <c r="K1442" s="12">
        <f>CEILING(H1441*0.9*J1442/100,2.5)</f>
        <v>125</v>
      </c>
      <c r="M1442" s="9"/>
      <c r="N1442" s="14"/>
      <c r="O1442" s="11"/>
      <c r="P1442" s="15">
        <v>5</v>
      </c>
      <c r="Q1442" s="11">
        <v>65</v>
      </c>
      <c r="R1442" s="12">
        <f>CEILING(O1441*Q1442/100*0.9,5)</f>
        <v>125</v>
      </c>
      <c r="T1442" s="9"/>
      <c r="U1442" s="8">
        <f>IF(V1424&gt;11.5,U1424+2.5,U1424)</f>
        <v>70</v>
      </c>
      <c r="V1442" s="4"/>
      <c r="W1442" s="8">
        <f>IF(X1438&gt;11.5,W1438+2.5,W1438)</f>
        <v>42.5</v>
      </c>
      <c r="X1442" s="24"/>
      <c r="Y1442" s="9"/>
      <c r="Z1442" s="9"/>
      <c r="AA1442" s="9"/>
    </row>
    <row r="1443" spans="1:27" ht="16.5" thickTop="1" thickBot="1" x14ac:dyDescent="0.3">
      <c r="A1443" s="9"/>
      <c r="B1443" s="9"/>
      <c r="C1443" s="9"/>
      <c r="D1443" s="9"/>
      <c r="E1443" s="11"/>
      <c r="F1443" s="11"/>
      <c r="G1443" s="14"/>
      <c r="H1443" s="11"/>
      <c r="I1443" s="15">
        <v>3</v>
      </c>
      <c r="J1443" s="11">
        <v>85</v>
      </c>
      <c r="K1443" s="12">
        <f>CEILING(H1441*0.9*J1443/100,2.5)</f>
        <v>140</v>
      </c>
      <c r="M1443" s="9"/>
      <c r="N1443" s="14"/>
      <c r="O1443" s="11"/>
      <c r="P1443" s="15">
        <v>5</v>
      </c>
      <c r="Q1443" s="11">
        <v>65</v>
      </c>
      <c r="R1443" s="12">
        <f>CEILING(O1441*Q1443/100*0.9,5)</f>
        <v>125</v>
      </c>
      <c r="T1443" s="9"/>
      <c r="U1443" s="8">
        <f>U1442</f>
        <v>70</v>
      </c>
      <c r="V1443" s="4"/>
      <c r="W1443" s="8">
        <f>W1442</f>
        <v>42.5</v>
      </c>
      <c r="X1443" s="24"/>
      <c r="Y1443" s="9"/>
      <c r="Z1443" s="9"/>
      <c r="AA1443" s="9"/>
    </row>
    <row r="1444" spans="1:27" ht="16.5" thickTop="1" thickBot="1" x14ac:dyDescent="0.3">
      <c r="A1444" s="9"/>
      <c r="B1444" s="9"/>
      <c r="C1444" s="9"/>
      <c r="D1444" s="9"/>
      <c r="E1444" s="11"/>
      <c r="F1444" s="11"/>
      <c r="G1444" s="14"/>
      <c r="H1444" s="11" t="s">
        <v>35</v>
      </c>
      <c r="I1444" s="15">
        <v>1</v>
      </c>
      <c r="J1444" s="11">
        <v>95</v>
      </c>
      <c r="K1444" s="12">
        <f>CEILING(H1441*0.9*J1444/100,2.5)</f>
        <v>157.5</v>
      </c>
      <c r="M1444" s="9"/>
      <c r="N1444" s="14"/>
      <c r="O1444" s="11"/>
      <c r="P1444" s="15">
        <v>5</v>
      </c>
      <c r="Q1444" s="11">
        <v>75</v>
      </c>
      <c r="R1444" s="12">
        <f>CEILING(O1441*Q1444/100*0.9,5)</f>
        <v>145</v>
      </c>
      <c r="T1444" s="9"/>
      <c r="U1444" s="8">
        <f>U1443</f>
        <v>70</v>
      </c>
      <c r="V1444" s="4"/>
      <c r="W1444" s="8">
        <f>W1443</f>
        <v>42.5</v>
      </c>
      <c r="X1444" s="24"/>
      <c r="Y1444" s="9"/>
      <c r="Z1444" s="9"/>
      <c r="AA1444" s="9"/>
    </row>
    <row r="1445" spans="1:27" ht="16.5" thickTop="1" thickBot="1" x14ac:dyDescent="0.3">
      <c r="A1445" s="9"/>
      <c r="B1445" s="9"/>
      <c r="C1445" s="9"/>
      <c r="D1445" s="9"/>
      <c r="E1445" s="11"/>
      <c r="F1445" s="11"/>
      <c r="G1445" s="14"/>
      <c r="H1445" s="11"/>
      <c r="I1445" s="11"/>
      <c r="J1445" s="11"/>
      <c r="K1445" s="11"/>
      <c r="L1445" s="9"/>
      <c r="M1445" s="9"/>
      <c r="N1445" s="14"/>
      <c r="O1445" s="11"/>
      <c r="P1445" s="15">
        <v>5</v>
      </c>
      <c r="Q1445" s="11">
        <v>75</v>
      </c>
      <c r="R1445" s="12">
        <f>CEILING(O1441*Q1445/100*0.9,5)</f>
        <v>145</v>
      </c>
      <c r="T1445" s="9"/>
      <c r="U1445" s="8">
        <f>U1444</f>
        <v>70</v>
      </c>
      <c r="V1445" s="4"/>
      <c r="W1445" s="8">
        <f>W1444</f>
        <v>42.5</v>
      </c>
      <c r="X1445" s="25"/>
      <c r="Y1445" s="9"/>
      <c r="Z1445" s="9"/>
      <c r="AA1445" s="9"/>
    </row>
    <row r="1446" spans="1:27" ht="16.5" thickTop="1" thickBot="1" x14ac:dyDescent="0.3">
      <c r="A1446" s="9"/>
      <c r="B1446" s="9"/>
      <c r="C1446" s="9"/>
      <c r="D1446" s="9"/>
      <c r="E1446" s="11"/>
      <c r="F1446" s="11"/>
      <c r="G1446" s="14"/>
      <c r="H1446" s="11"/>
      <c r="I1446" s="11"/>
      <c r="J1446" s="11"/>
      <c r="K1446" s="11"/>
      <c r="L1446" s="9"/>
      <c r="M1446" s="9"/>
      <c r="N1446" s="14"/>
      <c r="O1446" s="11"/>
      <c r="P1446" s="16">
        <v>5</v>
      </c>
      <c r="Q1446" s="11">
        <v>85</v>
      </c>
      <c r="R1446" s="12">
        <f>CEILING(O1441*Q1446/100*0.9,5)</f>
        <v>165</v>
      </c>
      <c r="T1446" s="9"/>
      <c r="U1446" s="9"/>
      <c r="V1446" s="9"/>
      <c r="W1446" s="9"/>
      <c r="X1446" s="9"/>
      <c r="Y1446" s="9"/>
      <c r="Z1446" s="9"/>
      <c r="AA1446" s="9"/>
    </row>
    <row r="1447" spans="1:27" ht="16.5" thickTop="1" thickBot="1" x14ac:dyDescent="0.3">
      <c r="A1447" s="9"/>
      <c r="B1447" s="9"/>
      <c r="C1447">
        <f>IF(H1447&gt;3.4,0,H1447)+IF(O1447&gt;3.4,0,O1447)</f>
        <v>2</v>
      </c>
      <c r="D1447" t="s">
        <v>16</v>
      </c>
      <c r="E1447" t="s">
        <v>3</v>
      </c>
      <c r="F1447" s="9"/>
      <c r="G1447" s="14" t="s">
        <v>4</v>
      </c>
      <c r="H1447" s="11">
        <v>4</v>
      </c>
      <c r="I1447" s="11"/>
      <c r="J1447" s="11"/>
      <c r="K1447" s="11"/>
      <c r="L1447" s="9"/>
      <c r="M1447" s="9"/>
      <c r="N1447" s="14" t="s">
        <v>13</v>
      </c>
      <c r="O1447" s="11">
        <v>2</v>
      </c>
      <c r="P1447" s="11"/>
      <c r="Q1447" s="11"/>
      <c r="R1447" s="11"/>
      <c r="S1447" s="9"/>
      <c r="T1447" s="9"/>
      <c r="U1447" s="9"/>
      <c r="V1447" s="28" t="s">
        <v>28</v>
      </c>
      <c r="W1447" s="9"/>
      <c r="X1447" s="27" t="s">
        <v>25</v>
      </c>
      <c r="Y1447" s="9"/>
      <c r="Z1447" s="27" t="s">
        <v>26</v>
      </c>
      <c r="AA1447" s="9"/>
    </row>
    <row r="1448" spans="1:27" ht="31.5" thickTop="1" thickBot="1" x14ac:dyDescent="0.3">
      <c r="A1448" s="9"/>
      <c r="B1448" s="9"/>
      <c r="C1448" s="9"/>
      <c r="D1448" s="9"/>
      <c r="E1448" s="11"/>
      <c r="F1448" s="11"/>
      <c r="G1448" s="14" t="s">
        <v>33</v>
      </c>
      <c r="H1448" s="20">
        <f>H1427</f>
        <v>105</v>
      </c>
      <c r="I1448" s="11" t="s">
        <v>31</v>
      </c>
      <c r="J1448" s="11" t="s">
        <v>30</v>
      </c>
      <c r="K1448" s="11" t="s">
        <v>34</v>
      </c>
      <c r="L1448" s="10" t="s">
        <v>32</v>
      </c>
      <c r="M1448" s="10"/>
      <c r="N1448" s="14" t="s">
        <v>33</v>
      </c>
      <c r="O1448" s="20">
        <f>O1427</f>
        <v>250</v>
      </c>
      <c r="P1448" s="11" t="s">
        <v>31</v>
      </c>
      <c r="Q1448" s="11" t="s">
        <v>30</v>
      </c>
      <c r="R1448" s="11" t="s">
        <v>34</v>
      </c>
      <c r="S1448" s="10" t="s">
        <v>32</v>
      </c>
      <c r="T1448" s="10"/>
      <c r="U1448" s="26" t="s">
        <v>34</v>
      </c>
      <c r="V1448" s="26" t="s">
        <v>48</v>
      </c>
      <c r="W1448" s="26" t="s">
        <v>34</v>
      </c>
      <c r="X1448" s="26" t="s">
        <v>48</v>
      </c>
      <c r="Y1448" s="26" t="s">
        <v>34</v>
      </c>
      <c r="Z1448" s="26" t="s">
        <v>48</v>
      </c>
      <c r="AA1448" s="9"/>
    </row>
    <row r="1449" spans="1:27" ht="16.5" thickTop="1" thickBot="1" x14ac:dyDescent="0.3">
      <c r="A1449" s="9"/>
      <c r="B1449" s="9"/>
      <c r="C1449" s="9"/>
      <c r="D1449" s="9"/>
      <c r="E1449" s="11"/>
      <c r="F1449" s="11"/>
      <c r="G1449" s="14"/>
      <c r="H1449" s="11"/>
      <c r="I1449" s="15">
        <v>5</v>
      </c>
      <c r="J1449" s="11">
        <v>40</v>
      </c>
      <c r="K1449" s="12">
        <f>CEILING(H1448*J1449/100*0.9,2.5)</f>
        <v>40</v>
      </c>
      <c r="M1449" s="9"/>
      <c r="N1449" s="14"/>
      <c r="O1449" s="11"/>
      <c r="P1449" s="15">
        <v>3</v>
      </c>
      <c r="Q1449" s="11">
        <v>70</v>
      </c>
      <c r="R1449" s="12">
        <f>CEILING(O1448*Q1449/100*0.9,5)</f>
        <v>160</v>
      </c>
      <c r="T1449" s="9"/>
      <c r="U1449" s="8">
        <f>IF(V1431&gt;11.5,U1431+2.5,U1431)</f>
        <v>17.5</v>
      </c>
      <c r="V1449" s="4"/>
      <c r="W1449" s="8">
        <f>IF(X1431&gt;11.5,W1431+2.5,W1431)</f>
        <v>35</v>
      </c>
      <c r="X1449" s="24"/>
      <c r="Y1449" s="8">
        <f>IF(Z1431&gt;11.5,Y1431+2,Y1431)</f>
        <v>8</v>
      </c>
      <c r="Z1449" s="24"/>
      <c r="AA1449" s="9"/>
    </row>
    <row r="1450" spans="1:27" ht="16.5" thickTop="1" thickBot="1" x14ac:dyDescent="0.3">
      <c r="A1450" s="9"/>
      <c r="B1450" s="9"/>
      <c r="C1450" s="9"/>
      <c r="D1450" s="9"/>
      <c r="E1450" s="11"/>
      <c r="F1450" s="11"/>
      <c r="G1450" s="14"/>
      <c r="H1450" s="11"/>
      <c r="I1450" s="15">
        <v>5</v>
      </c>
      <c r="J1450" s="11">
        <v>40</v>
      </c>
      <c r="K1450" s="12">
        <f>CEILING(H1448*J1450/100*0.9,2.5)</f>
        <v>40</v>
      </c>
      <c r="M1450" s="9"/>
      <c r="N1450" s="14"/>
      <c r="O1450" s="11"/>
      <c r="P1450" s="15">
        <v>3</v>
      </c>
      <c r="Q1450" s="11">
        <v>70</v>
      </c>
      <c r="R1450" s="12">
        <f>CEILING(O1448*Q1450/100*0.9,5)</f>
        <v>160</v>
      </c>
      <c r="T1450" s="9"/>
      <c r="U1450" s="8">
        <f>U1449</f>
        <v>17.5</v>
      </c>
      <c r="V1450" s="3"/>
      <c r="W1450" s="8">
        <f>W1449</f>
        <v>35</v>
      </c>
      <c r="X1450" s="24"/>
      <c r="Y1450" s="8">
        <f>Y1449</f>
        <v>8</v>
      </c>
      <c r="Z1450" s="24"/>
      <c r="AA1450" s="9"/>
    </row>
    <row r="1451" spans="1:27" ht="16.5" thickTop="1" thickBot="1" x14ac:dyDescent="0.3">
      <c r="A1451" s="9"/>
      <c r="B1451" s="9"/>
      <c r="C1451" s="9"/>
      <c r="D1451" s="9"/>
      <c r="E1451" s="11"/>
      <c r="F1451" s="11"/>
      <c r="G1451" s="14"/>
      <c r="H1451" s="11"/>
      <c r="I1451" s="15">
        <v>5</v>
      </c>
      <c r="J1451" s="11">
        <v>50</v>
      </c>
      <c r="K1451" s="12">
        <f>CEILING(H1448*J1451/100*0.9,2.5)</f>
        <v>47.5</v>
      </c>
      <c r="M1451" s="9"/>
      <c r="N1451" s="14"/>
      <c r="O1451" s="11"/>
      <c r="P1451" s="15">
        <v>3</v>
      </c>
      <c r="Q1451" s="11">
        <v>80</v>
      </c>
      <c r="R1451" s="12">
        <f>CEILING(O1448*Q1451/100*0.9,5)</f>
        <v>180</v>
      </c>
      <c r="T1451" s="9"/>
      <c r="U1451" s="8">
        <f>U1450</f>
        <v>17.5</v>
      </c>
      <c r="W1451" s="8">
        <f>W1450</f>
        <v>35</v>
      </c>
      <c r="X1451" s="24"/>
      <c r="Y1451" s="8">
        <f>Y1450</f>
        <v>8</v>
      </c>
      <c r="Z1451" s="24"/>
      <c r="AA1451" s="9"/>
    </row>
    <row r="1452" spans="1:27" ht="16.5" thickTop="1" thickBot="1" x14ac:dyDescent="0.3">
      <c r="A1452" s="9"/>
      <c r="B1452" s="9"/>
      <c r="C1452" s="9"/>
      <c r="D1452" s="9"/>
      <c r="E1452" s="11"/>
      <c r="F1452" s="11"/>
      <c r="G1452" s="14"/>
      <c r="H1452" s="11"/>
      <c r="I1452" s="15">
        <v>5</v>
      </c>
      <c r="J1452" s="11">
        <v>50</v>
      </c>
      <c r="K1452" s="12">
        <f>CEILING(H1448*J1452/100*0.9,2.5)</f>
        <v>47.5</v>
      </c>
      <c r="M1452" s="9"/>
      <c r="N1452" s="14"/>
      <c r="O1452" s="11"/>
      <c r="P1452" s="15">
        <v>3</v>
      </c>
      <c r="Q1452" s="11">
        <v>80</v>
      </c>
      <c r="R1452" s="12">
        <f>CEILING(O1448*Q1452/100*0.9,5)</f>
        <v>180</v>
      </c>
      <c r="T1452" s="9"/>
      <c r="U1452" s="8">
        <f>U1451</f>
        <v>17.5</v>
      </c>
      <c r="W1452" s="8">
        <f>W1451</f>
        <v>35</v>
      </c>
      <c r="X1452" s="25"/>
      <c r="Y1452" s="8">
        <f>Y1451</f>
        <v>8</v>
      </c>
      <c r="Z1452" s="25"/>
      <c r="AA1452" s="9"/>
    </row>
    <row r="1453" spans="1:27" ht="16.5" thickTop="1" thickBot="1" x14ac:dyDescent="0.3">
      <c r="A1453" s="9"/>
      <c r="B1453" s="9"/>
      <c r="C1453" s="9"/>
      <c r="D1453" s="9"/>
      <c r="E1453" s="11"/>
      <c r="F1453" s="11"/>
      <c r="G1453" s="14"/>
      <c r="H1453" s="11"/>
      <c r="I1453" s="16">
        <v>5</v>
      </c>
      <c r="J1453" s="11">
        <v>60</v>
      </c>
      <c r="K1453" s="12">
        <f>CEILING(H1448*J1453/100*0.9,2.5)</f>
        <v>57.5</v>
      </c>
      <c r="M1453" s="9"/>
      <c r="N1453" s="14"/>
      <c r="O1453" s="11"/>
      <c r="P1453" s="16">
        <v>3</v>
      </c>
      <c r="Q1453" s="11">
        <v>90</v>
      </c>
      <c r="R1453" s="12">
        <f>CEILING(O1448*Q1453/100*0.9,5)</f>
        <v>205</v>
      </c>
      <c r="T1453" s="9"/>
      <c r="U1453" s="9"/>
      <c r="V1453" s="9"/>
      <c r="W1453" s="9"/>
      <c r="X1453" s="9"/>
      <c r="Y1453" s="9"/>
      <c r="Z1453" s="9"/>
      <c r="AA1453" s="9"/>
    </row>
    <row r="1454" spans="1:27" ht="16.5" thickTop="1" thickBot="1" x14ac:dyDescent="0.3">
      <c r="A1454" s="9"/>
      <c r="B1454" s="9"/>
      <c r="C1454">
        <f>IF(H1454&gt;3.4,0,H1454)+IF(O1454&gt;3.4,0,O1454)</f>
        <v>2</v>
      </c>
      <c r="D1454" t="s">
        <v>17</v>
      </c>
      <c r="E1454" t="s">
        <v>2</v>
      </c>
      <c r="F1454" s="9"/>
      <c r="G1454" s="14" t="s">
        <v>14</v>
      </c>
      <c r="H1454" s="11">
        <v>4</v>
      </c>
      <c r="I1454" s="11"/>
      <c r="J1454" s="11"/>
      <c r="K1454" s="11"/>
      <c r="L1454" s="9"/>
      <c r="M1454" s="9"/>
      <c r="N1454" s="14" t="s">
        <v>12</v>
      </c>
      <c r="O1454" s="11">
        <v>2</v>
      </c>
      <c r="P1454" s="11"/>
      <c r="Q1454" s="11"/>
      <c r="R1454" s="11"/>
      <c r="S1454" s="9"/>
      <c r="T1454" s="9"/>
      <c r="U1454" s="9"/>
      <c r="V1454" s="27" t="s">
        <v>47</v>
      </c>
      <c r="W1454" s="9"/>
      <c r="X1454" s="17" t="s">
        <v>27</v>
      </c>
      <c r="Y1454" s="9"/>
      <c r="Z1454" s="9"/>
      <c r="AA1454" s="9"/>
    </row>
    <row r="1455" spans="1:27" ht="31.5" thickTop="1" thickBot="1" x14ac:dyDescent="0.3">
      <c r="A1455" s="9"/>
      <c r="B1455" s="9"/>
      <c r="C1455" s="9"/>
      <c r="D1455" s="9"/>
      <c r="E1455" s="11"/>
      <c r="F1455" s="11"/>
      <c r="G1455" s="14" t="s">
        <v>33</v>
      </c>
      <c r="H1455" s="20">
        <f>H1441</f>
        <v>182.5</v>
      </c>
      <c r="I1455" s="11" t="s">
        <v>31</v>
      </c>
      <c r="J1455" s="11" t="s">
        <v>30</v>
      </c>
      <c r="K1455" s="11" t="s">
        <v>34</v>
      </c>
      <c r="L1455" s="10" t="s">
        <v>32</v>
      </c>
      <c r="M1455" s="10"/>
      <c r="N1455" s="14" t="s">
        <v>33</v>
      </c>
      <c r="O1455" s="20">
        <f>O1441</f>
        <v>210</v>
      </c>
      <c r="P1455" s="11" t="s">
        <v>31</v>
      </c>
      <c r="Q1455" s="11" t="s">
        <v>30</v>
      </c>
      <c r="R1455" s="11" t="s">
        <v>34</v>
      </c>
      <c r="S1455" s="10" t="s">
        <v>32</v>
      </c>
      <c r="T1455" s="10"/>
      <c r="U1455" s="26" t="s">
        <v>34</v>
      </c>
      <c r="V1455" s="26" t="s">
        <v>48</v>
      </c>
      <c r="W1455" s="26" t="s">
        <v>34</v>
      </c>
      <c r="X1455" s="26" t="s">
        <v>48</v>
      </c>
      <c r="Y1455" s="9"/>
      <c r="Z1455" s="9"/>
      <c r="AA1455" s="9"/>
    </row>
    <row r="1456" spans="1:27" ht="16.5" thickTop="1" thickBot="1" x14ac:dyDescent="0.3">
      <c r="A1456" s="9"/>
      <c r="B1456" s="9"/>
      <c r="C1456" s="9"/>
      <c r="D1456" s="9"/>
      <c r="E1456" s="11"/>
      <c r="F1456" s="11"/>
      <c r="G1456" s="14"/>
      <c r="H1456" s="11"/>
      <c r="I1456" s="15">
        <v>5</v>
      </c>
      <c r="J1456" s="11">
        <v>40</v>
      </c>
      <c r="K1456" s="12">
        <f>CEILING(H1455*J1456/100*0.9,2.5)</f>
        <v>67.5</v>
      </c>
      <c r="M1456" s="9"/>
      <c r="N1456" s="14"/>
      <c r="O1456" s="11"/>
      <c r="P1456" s="15">
        <v>3</v>
      </c>
      <c r="Q1456" s="11">
        <v>70</v>
      </c>
      <c r="R1456" s="12">
        <f>CEILING(O1455*Q1456/100*0.9,5)</f>
        <v>135</v>
      </c>
      <c r="T1456" s="9"/>
      <c r="U1456" s="8">
        <f>IF(V1438&gt;11.5,U1438+2.5,U1438)</f>
        <v>60</v>
      </c>
      <c r="W1456" s="8">
        <f>IF(X1438&gt;11.5,W1438+2.5,W1438)</f>
        <v>42.5</v>
      </c>
      <c r="X1456" s="24"/>
      <c r="Y1456" s="9"/>
      <c r="Z1456" s="9"/>
      <c r="AA1456" s="9"/>
    </row>
    <row r="1457" spans="1:27" ht="16.5" thickTop="1" thickBot="1" x14ac:dyDescent="0.3">
      <c r="A1457" s="9"/>
      <c r="B1457" s="9"/>
      <c r="C1457" s="9"/>
      <c r="D1457" s="9"/>
      <c r="E1457" s="11"/>
      <c r="F1457" s="11"/>
      <c r="G1457" s="14"/>
      <c r="H1457" s="11"/>
      <c r="I1457" s="15">
        <v>5</v>
      </c>
      <c r="J1457" s="11">
        <v>40</v>
      </c>
      <c r="K1457" s="12">
        <f>CEILING(H1455*J1457/100*0.9,2.5)</f>
        <v>67.5</v>
      </c>
      <c r="M1457" s="9"/>
      <c r="N1457" s="14"/>
      <c r="O1457" s="11"/>
      <c r="P1457" s="15">
        <v>3</v>
      </c>
      <c r="Q1457" s="11">
        <v>70</v>
      </c>
      <c r="R1457" s="12">
        <f>CEILING(O1455*Q1457/100*0.9,5)</f>
        <v>135</v>
      </c>
      <c r="T1457" s="9"/>
      <c r="U1457" s="8">
        <f>U1456</f>
        <v>60</v>
      </c>
      <c r="W1457" s="8">
        <f>W1456</f>
        <v>42.5</v>
      </c>
      <c r="X1457" s="24"/>
      <c r="Y1457" s="9"/>
      <c r="Z1457" s="9"/>
      <c r="AA1457" s="9"/>
    </row>
    <row r="1458" spans="1:27" ht="16.5" thickTop="1" thickBot="1" x14ac:dyDescent="0.3">
      <c r="A1458" s="9"/>
      <c r="B1458" s="9"/>
      <c r="C1458" s="9"/>
      <c r="D1458" s="9"/>
      <c r="E1458" s="11"/>
      <c r="F1458" s="11"/>
      <c r="G1458" s="14"/>
      <c r="H1458" s="11"/>
      <c r="I1458" s="15">
        <v>5</v>
      </c>
      <c r="J1458" s="11">
        <v>50</v>
      </c>
      <c r="K1458" s="12">
        <f>CEILING(H1455*J1458/100*0.9,2.5)</f>
        <v>82.5</v>
      </c>
      <c r="M1458" s="9"/>
      <c r="N1458" s="14"/>
      <c r="O1458" s="11"/>
      <c r="P1458" s="15">
        <v>3</v>
      </c>
      <c r="Q1458" s="11">
        <v>80</v>
      </c>
      <c r="R1458" s="12">
        <f>CEILING(O1455*Q1458/100*0.9,5)</f>
        <v>155</v>
      </c>
      <c r="T1458" s="9"/>
      <c r="U1458" s="8">
        <f>U1457</f>
        <v>60</v>
      </c>
      <c r="W1458" s="8">
        <f>W1457</f>
        <v>42.5</v>
      </c>
      <c r="X1458" s="24"/>
      <c r="Y1458" s="9"/>
      <c r="Z1458" s="9"/>
      <c r="AA1458" s="9"/>
    </row>
    <row r="1459" spans="1:27" ht="16.5" thickTop="1" thickBot="1" x14ac:dyDescent="0.3">
      <c r="A1459" s="9"/>
      <c r="B1459" s="9"/>
      <c r="C1459" s="9"/>
      <c r="D1459" s="9"/>
      <c r="E1459" s="11"/>
      <c r="F1459" s="11"/>
      <c r="G1459" s="14"/>
      <c r="H1459" s="11"/>
      <c r="I1459" s="15">
        <v>5</v>
      </c>
      <c r="J1459" s="11">
        <v>50</v>
      </c>
      <c r="K1459" s="12">
        <f>CEILING(H1455*J1459/100*0.9,2.5)</f>
        <v>82.5</v>
      </c>
      <c r="M1459" s="9"/>
      <c r="N1459" s="14"/>
      <c r="O1459" s="11"/>
      <c r="P1459" s="15">
        <v>3</v>
      </c>
      <c r="Q1459" s="11">
        <v>80</v>
      </c>
      <c r="R1459" s="12">
        <f>CEILING(O1455*Q1459/100*0.9,5)</f>
        <v>155</v>
      </c>
      <c r="T1459" s="9"/>
      <c r="U1459" s="8">
        <f>U1458</f>
        <v>60</v>
      </c>
      <c r="W1459" s="8">
        <f>W1458</f>
        <v>42.5</v>
      </c>
      <c r="X1459" s="25"/>
      <c r="Y1459" s="9"/>
      <c r="Z1459" s="9"/>
      <c r="AA1459" s="9"/>
    </row>
    <row r="1460" spans="1:27" ht="16.5" thickTop="1" thickBot="1" x14ac:dyDescent="0.3">
      <c r="A1460" s="9"/>
      <c r="B1460" s="9"/>
      <c r="C1460" s="9"/>
      <c r="D1460" s="9"/>
      <c r="E1460" s="11"/>
      <c r="F1460" s="11"/>
      <c r="G1460" s="14"/>
      <c r="H1460" s="11"/>
      <c r="I1460" s="16">
        <v>5</v>
      </c>
      <c r="J1460" s="11">
        <v>60</v>
      </c>
      <c r="K1460" s="12">
        <f>CEILING(H1455*J1460/100*0.9,2.5)</f>
        <v>100</v>
      </c>
      <c r="M1460" s="9"/>
      <c r="N1460" s="14"/>
      <c r="O1460" s="11"/>
      <c r="P1460" s="16">
        <v>3</v>
      </c>
      <c r="Q1460" s="11">
        <v>90</v>
      </c>
      <c r="R1460" s="12">
        <f>CEILING(O1455*Q1460/100*0.9,5)</f>
        <v>175</v>
      </c>
      <c r="T1460" s="9"/>
      <c r="U1460" s="9"/>
      <c r="V1460" s="9"/>
      <c r="W1460" s="9"/>
      <c r="X1460" s="9"/>
      <c r="Y1460" s="9"/>
      <c r="Z1460" s="9"/>
      <c r="AA1460" s="9"/>
    </row>
    <row r="1461" spans="1:27" ht="16.5" thickTop="1" thickBot="1" x14ac:dyDescent="0.3">
      <c r="A1461" s="9"/>
      <c r="B1461" s="1" t="s">
        <v>137</v>
      </c>
      <c r="C1461">
        <f>IF(H1461&gt;3.4,0,H1461)+IF(O1461&gt;3.4,0,O1461)</f>
        <v>4</v>
      </c>
      <c r="D1461" t="s">
        <v>15</v>
      </c>
      <c r="E1461" t="s">
        <v>2</v>
      </c>
      <c r="F1461" s="9"/>
      <c r="G1461" s="14" t="s">
        <v>14</v>
      </c>
      <c r="H1461" s="11">
        <v>1</v>
      </c>
      <c r="I1461" s="11"/>
      <c r="J1461" s="11"/>
      <c r="K1461" s="11"/>
      <c r="L1461" s="9"/>
      <c r="M1461" s="9"/>
      <c r="N1461" s="14" t="s">
        <v>12</v>
      </c>
      <c r="O1461" s="11">
        <v>3</v>
      </c>
      <c r="P1461" s="11"/>
      <c r="Q1461" s="11"/>
      <c r="R1461" s="11"/>
      <c r="S1461" s="9"/>
      <c r="T1461" s="9"/>
      <c r="U1461" s="30"/>
      <c r="V1461" s="29" t="s">
        <v>49</v>
      </c>
      <c r="W1461" s="9"/>
      <c r="X1461" s="31" t="s">
        <v>27</v>
      </c>
      <c r="Y1461" s="9"/>
      <c r="Z1461" s="9"/>
      <c r="AA1461" s="9"/>
    </row>
    <row r="1462" spans="1:27" ht="31.5" thickTop="1" thickBot="1" x14ac:dyDescent="0.3">
      <c r="A1462" s="9"/>
      <c r="B1462" s="9"/>
      <c r="C1462" s="9"/>
      <c r="D1462" s="9"/>
      <c r="E1462" s="11"/>
      <c r="F1462" s="11"/>
      <c r="G1462" s="14" t="s">
        <v>33</v>
      </c>
      <c r="H1462" s="20">
        <f>H1455+IF(L1444&lt;3.5,2.5,5)</f>
        <v>185</v>
      </c>
      <c r="I1462" s="11" t="s">
        <v>31</v>
      </c>
      <c r="J1462" s="11" t="s">
        <v>30</v>
      </c>
      <c r="K1462" s="11" t="s">
        <v>34</v>
      </c>
      <c r="L1462" s="10" t="s">
        <v>32</v>
      </c>
      <c r="M1462" s="10"/>
      <c r="N1462" s="14"/>
      <c r="O1462" s="20">
        <f>O1455</f>
        <v>210</v>
      </c>
      <c r="P1462" s="11" t="s">
        <v>31</v>
      </c>
      <c r="Q1462" s="11" t="s">
        <v>30</v>
      </c>
      <c r="R1462" s="11" t="s">
        <v>34</v>
      </c>
      <c r="S1462" s="10" t="s">
        <v>32</v>
      </c>
      <c r="T1462" s="10"/>
      <c r="U1462" s="26" t="s">
        <v>34</v>
      </c>
      <c r="V1462" s="26" t="s">
        <v>48</v>
      </c>
      <c r="W1462" s="26" t="s">
        <v>34</v>
      </c>
      <c r="X1462" s="26" t="s">
        <v>48</v>
      </c>
      <c r="Y1462" s="9"/>
      <c r="Z1462" s="9"/>
      <c r="AA1462" s="9"/>
    </row>
    <row r="1463" spans="1:27" ht="16.5" thickTop="1" thickBot="1" x14ac:dyDescent="0.3">
      <c r="A1463" s="9"/>
      <c r="B1463" s="9"/>
      <c r="C1463" s="9"/>
      <c r="D1463" s="9"/>
      <c r="E1463" s="11"/>
      <c r="F1463" s="11"/>
      <c r="G1463" s="14"/>
      <c r="H1463" s="11"/>
      <c r="I1463" s="15">
        <v>5</v>
      </c>
      <c r="J1463" s="11">
        <v>65</v>
      </c>
      <c r="K1463" s="12">
        <f>CEILING(H1462*J1463/100*0.9,2.5)</f>
        <v>110</v>
      </c>
      <c r="M1463" s="9"/>
      <c r="N1463" s="14"/>
      <c r="O1463" s="11"/>
      <c r="P1463" s="15">
        <v>5</v>
      </c>
      <c r="Q1463" s="11">
        <v>75</v>
      </c>
      <c r="R1463" s="12">
        <f>CEILING(O1462*0.9*Q1463/100,5)</f>
        <v>145</v>
      </c>
      <c r="T1463" s="9"/>
      <c r="U1463" s="8">
        <f>IF(V1445&gt;11.5,U1445+2.5,U1445)</f>
        <v>70</v>
      </c>
      <c r="V1463" s="4"/>
      <c r="W1463" s="8">
        <f>IF(X1459&gt;11.5,W1459+2.5,W1459)</f>
        <v>42.5</v>
      </c>
      <c r="X1463" s="24"/>
      <c r="Y1463" s="9"/>
      <c r="Z1463" s="9"/>
      <c r="AA1463" s="9"/>
    </row>
    <row r="1464" spans="1:27" ht="16.5" thickTop="1" thickBot="1" x14ac:dyDescent="0.3">
      <c r="A1464" s="9"/>
      <c r="B1464" s="9"/>
      <c r="C1464" s="9"/>
      <c r="D1464" s="9"/>
      <c r="E1464" s="11"/>
      <c r="F1464" s="11"/>
      <c r="G1464" s="14"/>
      <c r="H1464" s="11"/>
      <c r="I1464" s="15">
        <v>5</v>
      </c>
      <c r="J1464" s="11">
        <v>65</v>
      </c>
      <c r="K1464" s="12">
        <f>CEILING(H1462*J1464/100*0.9,2.5)</f>
        <v>110</v>
      </c>
      <c r="M1464" s="9"/>
      <c r="N1464" s="14"/>
      <c r="O1464" s="11"/>
      <c r="P1464" s="15">
        <v>3</v>
      </c>
      <c r="Q1464" s="11">
        <v>85</v>
      </c>
      <c r="R1464" s="12">
        <f>CEILING(O1462*0.9*Q1464/100,5)</f>
        <v>165</v>
      </c>
      <c r="T1464" s="9"/>
      <c r="U1464" s="8">
        <f>U1463</f>
        <v>70</v>
      </c>
      <c r="V1464" s="4"/>
      <c r="W1464" s="8">
        <f>W1463</f>
        <v>42.5</v>
      </c>
      <c r="X1464" s="24"/>
      <c r="Y1464" s="9"/>
      <c r="Z1464" s="9"/>
      <c r="AA1464" s="9"/>
    </row>
    <row r="1465" spans="1:27" ht="16.5" thickTop="1" thickBot="1" x14ac:dyDescent="0.3">
      <c r="A1465" s="9"/>
      <c r="B1465" s="9"/>
      <c r="C1465" s="9"/>
      <c r="D1465" s="9"/>
      <c r="E1465" s="11"/>
      <c r="F1465" s="11"/>
      <c r="G1465" s="14"/>
      <c r="H1465" s="11"/>
      <c r="I1465" s="15">
        <v>5</v>
      </c>
      <c r="J1465" s="11">
        <v>75</v>
      </c>
      <c r="K1465" s="12">
        <f>CEILING(H1462*J1465/100*0.9,2.5)</f>
        <v>125</v>
      </c>
      <c r="M1465" s="9"/>
      <c r="N1465" s="14"/>
      <c r="O1465" s="11" t="s">
        <v>35</v>
      </c>
      <c r="P1465" s="15">
        <v>1</v>
      </c>
      <c r="Q1465" s="11">
        <v>95</v>
      </c>
      <c r="R1465" s="12">
        <f>CEILING(O1462*0.9*Q1465/100,5)</f>
        <v>180</v>
      </c>
      <c r="T1465" s="9"/>
      <c r="U1465" s="8">
        <f>U1464</f>
        <v>70</v>
      </c>
      <c r="V1465" s="4"/>
      <c r="W1465" s="8">
        <f>W1464</f>
        <v>42.5</v>
      </c>
      <c r="X1465" s="24"/>
      <c r="Y1465" s="9"/>
      <c r="Z1465" s="9"/>
      <c r="AA1465" s="9"/>
    </row>
    <row r="1466" spans="1:27" ht="16.5" thickTop="1" thickBot="1" x14ac:dyDescent="0.3">
      <c r="A1466" s="9"/>
      <c r="B1466" s="9"/>
      <c r="C1466" s="9"/>
      <c r="D1466" s="9"/>
      <c r="E1466" s="11"/>
      <c r="F1466" s="11"/>
      <c r="G1466" s="14"/>
      <c r="H1466" s="11"/>
      <c r="I1466" s="15">
        <v>5</v>
      </c>
      <c r="J1466" s="11">
        <v>75</v>
      </c>
      <c r="K1466" s="12">
        <f>CEILING(H1462*J1466/100*0.9,2.5)</f>
        <v>125</v>
      </c>
      <c r="M1466" s="9"/>
      <c r="N1466" s="14"/>
      <c r="O1466" s="11"/>
      <c r="P1466" s="11"/>
      <c r="Q1466" s="11"/>
      <c r="R1466" s="11"/>
      <c r="S1466" s="9"/>
      <c r="T1466" s="9"/>
      <c r="U1466" s="8">
        <f>U1465</f>
        <v>70</v>
      </c>
      <c r="V1466" s="4"/>
      <c r="W1466" s="8">
        <f>W1465</f>
        <v>42.5</v>
      </c>
      <c r="X1466" s="25"/>
      <c r="Y1466" s="9"/>
      <c r="Z1466" s="9"/>
      <c r="AA1466" s="9"/>
    </row>
    <row r="1467" spans="1:27" ht="16.5" thickTop="1" thickBot="1" x14ac:dyDescent="0.3">
      <c r="A1467" s="9"/>
      <c r="B1467" s="9"/>
      <c r="C1467" s="9"/>
      <c r="D1467" s="9"/>
      <c r="E1467" s="11"/>
      <c r="F1467" s="11"/>
      <c r="G1467" s="14"/>
      <c r="H1467" s="11"/>
      <c r="I1467" s="15">
        <v>5</v>
      </c>
      <c r="J1467" s="11">
        <v>85</v>
      </c>
      <c r="K1467" s="12">
        <f>CEILING(H1462*J1467/100*0.9,2.5)</f>
        <v>142.5</v>
      </c>
      <c r="M1467" s="9"/>
      <c r="N1467" s="14"/>
      <c r="O1467" s="11"/>
      <c r="P1467" s="11"/>
      <c r="Q1467" s="11"/>
      <c r="R1467" s="11"/>
      <c r="S1467" s="9"/>
      <c r="T1467" s="9"/>
      <c r="U1467" s="9"/>
      <c r="V1467" s="9"/>
      <c r="W1467" s="9"/>
      <c r="X1467" s="9"/>
      <c r="Y1467" s="9"/>
      <c r="Z1467" s="9"/>
      <c r="AA1467" s="9"/>
    </row>
    <row r="1468" spans="1:27" ht="16.5" thickTop="1" thickBot="1" x14ac:dyDescent="0.3">
      <c r="A1468" s="9"/>
      <c r="B1468" s="9"/>
      <c r="C1468">
        <f>IF(H1468&gt;3.4,0,H1468)+IF(O1468&gt;3.4,0,O1468)</f>
        <v>4</v>
      </c>
      <c r="D1468" t="s">
        <v>16</v>
      </c>
      <c r="E1468" t="s">
        <v>3</v>
      </c>
      <c r="F1468" s="9"/>
      <c r="G1468" s="14" t="s">
        <v>4</v>
      </c>
      <c r="H1468" s="11">
        <v>1</v>
      </c>
      <c r="I1468" s="11"/>
      <c r="J1468" s="11"/>
      <c r="K1468" s="11"/>
      <c r="L1468" s="9"/>
      <c r="M1468" s="9"/>
      <c r="N1468" s="14" t="s">
        <v>13</v>
      </c>
      <c r="O1468" s="11">
        <v>3</v>
      </c>
      <c r="P1468" s="11"/>
      <c r="Q1468" s="11"/>
      <c r="R1468" s="11"/>
      <c r="S1468" s="9"/>
      <c r="T1468" s="9"/>
      <c r="U1468" s="9"/>
      <c r="V1468" s="28" t="s">
        <v>28</v>
      </c>
      <c r="W1468" s="9"/>
      <c r="X1468" s="27" t="s">
        <v>25</v>
      </c>
      <c r="Y1468" s="9"/>
      <c r="Z1468" s="27" t="s">
        <v>26</v>
      </c>
      <c r="AA1468" s="9"/>
    </row>
    <row r="1469" spans="1:27" ht="31.5" thickTop="1" thickBot="1" x14ac:dyDescent="0.3">
      <c r="A1469" s="9"/>
      <c r="B1469" s="9"/>
      <c r="C1469" s="9"/>
      <c r="D1469" s="9"/>
      <c r="E1469" s="11"/>
      <c r="F1469" s="11"/>
      <c r="G1469" s="14" t="s">
        <v>33</v>
      </c>
      <c r="H1469" s="20">
        <f>H1427+IF(L1430&lt;3.5,2.5,5)</f>
        <v>107.5</v>
      </c>
      <c r="I1469" s="11" t="s">
        <v>31</v>
      </c>
      <c r="J1469" s="11" t="s">
        <v>30</v>
      </c>
      <c r="K1469" s="11" t="s">
        <v>34</v>
      </c>
      <c r="L1469" s="10" t="s">
        <v>32</v>
      </c>
      <c r="M1469" s="10"/>
      <c r="N1469" s="14"/>
      <c r="O1469" s="20">
        <f>O1448</f>
        <v>250</v>
      </c>
      <c r="P1469" s="11" t="s">
        <v>31</v>
      </c>
      <c r="Q1469" s="11" t="s">
        <v>30</v>
      </c>
      <c r="R1469" s="11" t="s">
        <v>34</v>
      </c>
      <c r="S1469" s="10" t="s">
        <v>32</v>
      </c>
      <c r="T1469" s="10"/>
      <c r="U1469" s="26" t="s">
        <v>34</v>
      </c>
      <c r="V1469" s="26" t="s">
        <v>48</v>
      </c>
      <c r="W1469" s="26" t="s">
        <v>34</v>
      </c>
      <c r="X1469" s="26" t="s">
        <v>48</v>
      </c>
      <c r="Y1469" s="26" t="s">
        <v>34</v>
      </c>
      <c r="Z1469" s="26" t="s">
        <v>48</v>
      </c>
      <c r="AA1469" s="9"/>
    </row>
    <row r="1470" spans="1:27" ht="16.5" thickTop="1" thickBot="1" x14ac:dyDescent="0.3">
      <c r="A1470" s="9"/>
      <c r="B1470" s="9"/>
      <c r="C1470" s="9"/>
      <c r="D1470" s="9"/>
      <c r="E1470" s="11"/>
      <c r="F1470" s="11"/>
      <c r="G1470" s="14"/>
      <c r="H1470" s="11"/>
      <c r="I1470" s="15">
        <v>5</v>
      </c>
      <c r="J1470" s="11">
        <v>65</v>
      </c>
      <c r="K1470" s="12">
        <f>CEILING(H1469*J1470/100*0.9,2.5)</f>
        <v>65</v>
      </c>
      <c r="M1470" s="9"/>
      <c r="N1470" s="14"/>
      <c r="O1470" s="11"/>
      <c r="P1470" s="15">
        <v>5</v>
      </c>
      <c r="Q1470" s="11">
        <v>75</v>
      </c>
      <c r="R1470" s="12">
        <f>CEILING(O1469*0.9*Q1470/100,5)</f>
        <v>170</v>
      </c>
      <c r="T1470" s="9"/>
      <c r="U1470" s="8">
        <f>IF(V1452&gt;11.5,U1452+2.5,U1452)</f>
        <v>17.5</v>
      </c>
      <c r="V1470" s="4"/>
      <c r="W1470" s="8">
        <f>IF(X1452&gt;11.5,W1452+2.5,W1452)</f>
        <v>35</v>
      </c>
      <c r="X1470" s="24"/>
      <c r="Y1470" s="8">
        <f>IF(Z1452&gt;11.5,Y1452+2,Y1452)</f>
        <v>8</v>
      </c>
      <c r="Z1470" s="24"/>
      <c r="AA1470" s="9"/>
    </row>
    <row r="1471" spans="1:27" ht="16.5" thickTop="1" thickBot="1" x14ac:dyDescent="0.3">
      <c r="A1471" s="9"/>
      <c r="B1471" s="9"/>
      <c r="C1471" s="9"/>
      <c r="D1471" s="9"/>
      <c r="E1471" s="11"/>
      <c r="F1471" s="11"/>
      <c r="G1471" s="14"/>
      <c r="H1471" s="11"/>
      <c r="I1471" s="15">
        <v>5</v>
      </c>
      <c r="J1471" s="11">
        <v>65</v>
      </c>
      <c r="K1471" s="12">
        <f>CEILING(H1469*J1471/100*0.9,2.5)</f>
        <v>65</v>
      </c>
      <c r="M1471" s="9"/>
      <c r="N1471" s="14"/>
      <c r="O1471" s="11"/>
      <c r="P1471" s="15">
        <v>3</v>
      </c>
      <c r="Q1471" s="11">
        <v>85</v>
      </c>
      <c r="R1471" s="12">
        <f>CEILING(O1469*0.9*Q1471/100,5)</f>
        <v>195</v>
      </c>
      <c r="T1471" s="9"/>
      <c r="U1471" s="8">
        <f>U1470</f>
        <v>17.5</v>
      </c>
      <c r="V1471" s="3"/>
      <c r="W1471" s="8">
        <f>W1470</f>
        <v>35</v>
      </c>
      <c r="X1471" s="24"/>
      <c r="Y1471" s="8">
        <f>Y1470</f>
        <v>8</v>
      </c>
      <c r="Z1471" s="24"/>
      <c r="AA1471" s="9"/>
    </row>
    <row r="1472" spans="1:27" ht="16.5" thickTop="1" thickBot="1" x14ac:dyDescent="0.3">
      <c r="A1472" s="9"/>
      <c r="B1472" s="9"/>
      <c r="C1472" s="9"/>
      <c r="D1472" s="9"/>
      <c r="E1472" s="11"/>
      <c r="F1472" s="11"/>
      <c r="G1472" s="14"/>
      <c r="H1472" s="11"/>
      <c r="I1472" s="15">
        <v>5</v>
      </c>
      <c r="J1472" s="11">
        <v>75</v>
      </c>
      <c r="K1472" s="12">
        <f>CEILING(H1469*J1472/100*0.9,2.5)</f>
        <v>75</v>
      </c>
      <c r="M1472" s="9"/>
      <c r="N1472" s="14"/>
      <c r="O1472" s="11" t="s">
        <v>35</v>
      </c>
      <c r="P1472" s="15">
        <v>1</v>
      </c>
      <c r="Q1472" s="11">
        <v>95</v>
      </c>
      <c r="R1472" s="12">
        <f>CEILING(O1469*0.9*Q1472/100,5)</f>
        <v>215</v>
      </c>
      <c r="T1472" s="9"/>
      <c r="U1472" s="8">
        <f>U1471</f>
        <v>17.5</v>
      </c>
      <c r="W1472" s="8">
        <f>W1471</f>
        <v>35</v>
      </c>
      <c r="X1472" s="24"/>
      <c r="Y1472" s="8">
        <f>Y1471</f>
        <v>8</v>
      </c>
      <c r="Z1472" s="24"/>
      <c r="AA1472" s="9"/>
    </row>
    <row r="1473" spans="1:27" ht="16.5" thickTop="1" thickBot="1" x14ac:dyDescent="0.3">
      <c r="A1473" s="9"/>
      <c r="B1473" s="9"/>
      <c r="C1473" s="9"/>
      <c r="D1473" s="9"/>
      <c r="E1473" s="11"/>
      <c r="F1473" s="11"/>
      <c r="G1473" s="14"/>
      <c r="H1473" s="11"/>
      <c r="I1473" s="15">
        <v>5</v>
      </c>
      <c r="J1473" s="11">
        <v>75</v>
      </c>
      <c r="K1473" s="12">
        <f>CEILING(H1469*J1473/100*0.9,2.5)</f>
        <v>75</v>
      </c>
      <c r="M1473" s="9"/>
      <c r="N1473" s="14"/>
      <c r="O1473" s="11"/>
      <c r="P1473" s="11"/>
      <c r="Q1473" s="11"/>
      <c r="R1473" s="11"/>
      <c r="S1473" s="9"/>
      <c r="T1473" s="9"/>
      <c r="U1473" s="8">
        <f>U1472</f>
        <v>17.5</v>
      </c>
      <c r="W1473" s="8">
        <f>W1472</f>
        <v>35</v>
      </c>
      <c r="X1473" s="25"/>
      <c r="Y1473" s="8">
        <f>Y1472</f>
        <v>8</v>
      </c>
      <c r="Z1473" s="25"/>
      <c r="AA1473" s="9"/>
    </row>
    <row r="1474" spans="1:27" ht="16.5" thickTop="1" thickBot="1" x14ac:dyDescent="0.3">
      <c r="A1474" s="9"/>
      <c r="B1474" s="9"/>
      <c r="C1474" s="9"/>
      <c r="D1474" s="9"/>
      <c r="E1474" s="11"/>
      <c r="F1474" s="11"/>
      <c r="G1474" s="14"/>
      <c r="H1474" s="11"/>
      <c r="I1474" s="15">
        <v>5</v>
      </c>
      <c r="J1474" s="11">
        <v>85</v>
      </c>
      <c r="K1474" s="12">
        <f>CEILING(H1469*J1474/100*0.9,2.5)</f>
        <v>82.5</v>
      </c>
      <c r="M1474" s="9"/>
      <c r="N1474" s="14"/>
      <c r="O1474" s="11"/>
      <c r="P1474" s="11"/>
      <c r="Q1474" s="11"/>
      <c r="R1474" s="11"/>
      <c r="S1474" s="9"/>
      <c r="T1474" s="9"/>
      <c r="U1474" s="9"/>
      <c r="V1474" s="9"/>
      <c r="W1474" s="9"/>
      <c r="X1474" s="9"/>
      <c r="Y1474" s="9"/>
      <c r="Z1474" s="9"/>
      <c r="AA1474" s="9"/>
    </row>
    <row r="1475" spans="1:27" ht="16.5" thickTop="1" thickBot="1" x14ac:dyDescent="0.3">
      <c r="A1475" s="9"/>
      <c r="B1475" s="9"/>
      <c r="C1475">
        <f>IF(H1475&gt;3.4,0,H1475)+IF(O1475&gt;3.4,0,O1475)</f>
        <v>2</v>
      </c>
      <c r="D1475" t="s">
        <v>17</v>
      </c>
      <c r="E1475" t="s">
        <v>2</v>
      </c>
      <c r="F1475" s="9"/>
      <c r="G1475" s="14" t="s">
        <v>14</v>
      </c>
      <c r="H1475" s="11">
        <v>2</v>
      </c>
      <c r="I1475" s="11"/>
      <c r="J1475" s="11"/>
      <c r="K1475" s="11"/>
      <c r="L1475" s="9"/>
      <c r="M1475" s="9"/>
      <c r="N1475" s="14" t="s">
        <v>12</v>
      </c>
      <c r="O1475" s="11">
        <v>4</v>
      </c>
      <c r="P1475" s="11"/>
      <c r="Q1475" s="11"/>
      <c r="R1475" s="11"/>
      <c r="S1475" s="9"/>
      <c r="T1475" s="9"/>
      <c r="U1475" s="9"/>
      <c r="V1475" s="27" t="s">
        <v>47</v>
      </c>
      <c r="W1475" s="9"/>
      <c r="X1475" s="17" t="s">
        <v>27</v>
      </c>
      <c r="Y1475" s="9"/>
      <c r="Z1475" s="9"/>
      <c r="AA1475" s="9"/>
    </row>
    <row r="1476" spans="1:27" ht="31.5" thickTop="1" thickBot="1" x14ac:dyDescent="0.3">
      <c r="A1476" s="9"/>
      <c r="B1476" s="9"/>
      <c r="C1476" s="9"/>
      <c r="D1476" s="9"/>
      <c r="E1476" s="11"/>
      <c r="F1476" s="11"/>
      <c r="G1476" s="14" t="s">
        <v>33</v>
      </c>
      <c r="H1476" s="19">
        <f>H1462</f>
        <v>185</v>
      </c>
      <c r="I1476" s="11" t="s">
        <v>31</v>
      </c>
      <c r="J1476" s="11" t="s">
        <v>30</v>
      </c>
      <c r="K1476" s="11" t="s">
        <v>34</v>
      </c>
      <c r="L1476" s="10" t="s">
        <v>32</v>
      </c>
      <c r="M1476" s="10"/>
      <c r="N1476" s="14" t="s">
        <v>33</v>
      </c>
      <c r="O1476" s="20">
        <f>O1462</f>
        <v>210</v>
      </c>
      <c r="P1476" s="11" t="s">
        <v>31</v>
      </c>
      <c r="Q1476" s="11" t="s">
        <v>30</v>
      </c>
      <c r="R1476" s="11" t="s">
        <v>34</v>
      </c>
      <c r="S1476" s="10" t="s">
        <v>32</v>
      </c>
      <c r="T1476" s="10"/>
      <c r="U1476" s="26" t="s">
        <v>34</v>
      </c>
      <c r="V1476" s="26" t="s">
        <v>48</v>
      </c>
      <c r="W1476" s="26" t="s">
        <v>34</v>
      </c>
      <c r="X1476" s="26" t="s">
        <v>48</v>
      </c>
      <c r="Y1476" s="9"/>
      <c r="Z1476" s="9"/>
      <c r="AA1476" s="9"/>
    </row>
    <row r="1477" spans="1:27" ht="16.5" thickTop="1" thickBot="1" x14ac:dyDescent="0.3">
      <c r="A1477" s="9"/>
      <c r="B1477" s="9"/>
      <c r="C1477" s="9"/>
      <c r="D1477" s="9"/>
      <c r="E1477" s="11"/>
      <c r="F1477" s="11"/>
      <c r="G1477" s="14"/>
      <c r="H1477" s="11"/>
      <c r="I1477" s="15">
        <v>3</v>
      </c>
      <c r="J1477" s="11">
        <v>70</v>
      </c>
      <c r="K1477" s="12">
        <f>CEILING(H1476*J1477/100*0.9,2.5)</f>
        <v>117.5</v>
      </c>
      <c r="M1477" s="9"/>
      <c r="N1477" s="14"/>
      <c r="O1477" s="11"/>
      <c r="P1477" s="15">
        <v>5</v>
      </c>
      <c r="Q1477" s="11">
        <v>40</v>
      </c>
      <c r="R1477" s="12">
        <f>CEILING(O1476*Q1477/100*0.9,5)</f>
        <v>80</v>
      </c>
      <c r="T1477" s="9"/>
      <c r="U1477" s="8">
        <f>IF(V1459&gt;11.5,U1459+2.5,U1459)</f>
        <v>60</v>
      </c>
      <c r="W1477" s="8">
        <f>IF(X1459&gt;11.5,W1459+2.5,W1459)</f>
        <v>42.5</v>
      </c>
      <c r="X1477" s="24"/>
      <c r="Y1477" s="9"/>
      <c r="Z1477" s="9"/>
      <c r="AA1477" s="9"/>
    </row>
    <row r="1478" spans="1:27" ht="16.5" thickTop="1" thickBot="1" x14ac:dyDescent="0.3">
      <c r="A1478" s="9"/>
      <c r="B1478" s="9"/>
      <c r="C1478" s="9"/>
      <c r="D1478" s="9"/>
      <c r="E1478" s="11"/>
      <c r="F1478" s="11"/>
      <c r="G1478" s="14"/>
      <c r="H1478" s="11"/>
      <c r="I1478" s="15">
        <v>3</v>
      </c>
      <c r="J1478" s="11">
        <v>70</v>
      </c>
      <c r="K1478" s="12">
        <f>CEILING(H1476*J1478/100*0.9,2.5)</f>
        <v>117.5</v>
      </c>
      <c r="M1478" s="9"/>
      <c r="N1478" s="14"/>
      <c r="O1478" s="11"/>
      <c r="P1478" s="15">
        <v>5</v>
      </c>
      <c r="Q1478" s="11">
        <v>40</v>
      </c>
      <c r="R1478" s="12">
        <f>CEILING(O1476*Q1478/100*0.9,5)</f>
        <v>80</v>
      </c>
      <c r="T1478" s="9"/>
      <c r="U1478" s="8">
        <f>U1477</f>
        <v>60</v>
      </c>
      <c r="W1478" s="8">
        <f>W1477</f>
        <v>42.5</v>
      </c>
      <c r="X1478" s="24"/>
      <c r="Y1478" s="9"/>
      <c r="Z1478" s="9"/>
      <c r="AA1478" s="9"/>
    </row>
    <row r="1479" spans="1:27" ht="16.5" thickTop="1" thickBot="1" x14ac:dyDescent="0.3">
      <c r="A1479" s="9"/>
      <c r="B1479" s="9"/>
      <c r="C1479" s="9"/>
      <c r="D1479" s="9"/>
      <c r="E1479" s="11"/>
      <c r="F1479" s="11"/>
      <c r="G1479" s="14"/>
      <c r="H1479" s="11"/>
      <c r="I1479" s="15">
        <v>3</v>
      </c>
      <c r="J1479" s="11">
        <v>80</v>
      </c>
      <c r="K1479" s="12">
        <f>CEILING(H1476*J1479/100*0.9,2.5)</f>
        <v>135</v>
      </c>
      <c r="M1479" s="9"/>
      <c r="N1479" s="14"/>
      <c r="O1479" s="11"/>
      <c r="P1479" s="15">
        <v>5</v>
      </c>
      <c r="Q1479" s="11">
        <v>50</v>
      </c>
      <c r="R1479" s="12">
        <f>CEILING(O1476*Q1479/100*0.9,5)</f>
        <v>95</v>
      </c>
      <c r="T1479" s="9"/>
      <c r="U1479" s="8">
        <f>U1478</f>
        <v>60</v>
      </c>
      <c r="W1479" s="8">
        <f>W1478</f>
        <v>42.5</v>
      </c>
      <c r="X1479" s="24"/>
      <c r="Y1479" s="9"/>
      <c r="Z1479" s="9"/>
      <c r="AA1479" s="9"/>
    </row>
    <row r="1480" spans="1:27" ht="16.5" thickTop="1" thickBot="1" x14ac:dyDescent="0.3">
      <c r="A1480" s="9"/>
      <c r="B1480" s="9"/>
      <c r="C1480" s="9"/>
      <c r="D1480" s="9"/>
      <c r="E1480" s="11"/>
      <c r="F1480" s="11"/>
      <c r="G1480" s="14"/>
      <c r="H1480" s="11"/>
      <c r="I1480" s="15">
        <v>3</v>
      </c>
      <c r="J1480" s="11">
        <v>80</v>
      </c>
      <c r="K1480" s="12">
        <f>CEILING(H1476*J1480/100*0.9,2.5)</f>
        <v>135</v>
      </c>
      <c r="M1480" s="9"/>
      <c r="N1480" s="14"/>
      <c r="O1480" s="11"/>
      <c r="P1480" s="15">
        <v>5</v>
      </c>
      <c r="Q1480" s="11">
        <v>50</v>
      </c>
      <c r="R1480" s="12">
        <f>CEILING(O1476*Q1480/100*0.9,5)</f>
        <v>95</v>
      </c>
      <c r="T1480" s="9"/>
      <c r="U1480" s="8">
        <f>U1479</f>
        <v>60</v>
      </c>
      <c r="W1480" s="8">
        <f>W1479</f>
        <v>42.5</v>
      </c>
      <c r="X1480" s="25"/>
      <c r="Y1480" s="9"/>
      <c r="Z1480" s="9"/>
      <c r="AA1480" s="9"/>
    </row>
    <row r="1481" spans="1:27" ht="16.5" thickTop="1" thickBot="1" x14ac:dyDescent="0.3">
      <c r="A1481" s="9"/>
      <c r="B1481" s="9"/>
      <c r="C1481" s="9"/>
      <c r="D1481" s="9"/>
      <c r="E1481" s="11"/>
      <c r="F1481" s="11"/>
      <c r="G1481" s="14"/>
      <c r="H1481" s="11"/>
      <c r="I1481" s="15">
        <v>3</v>
      </c>
      <c r="J1481" s="11">
        <v>90</v>
      </c>
      <c r="K1481" s="12">
        <f>CEILING(H1476*J1481/100*0.9,2.5)</f>
        <v>150</v>
      </c>
      <c r="M1481" s="9"/>
      <c r="N1481" s="14"/>
      <c r="O1481" s="11"/>
      <c r="P1481" s="15">
        <v>5</v>
      </c>
      <c r="Q1481" s="11">
        <v>60</v>
      </c>
      <c r="R1481" s="12">
        <f>CEILING(O1476*Q1481/100*0.9,5)</f>
        <v>115</v>
      </c>
      <c r="T1481" s="9"/>
      <c r="U1481" s="9"/>
      <c r="V1481" s="9"/>
      <c r="W1481" s="9"/>
      <c r="X1481" s="9"/>
      <c r="Y1481" s="9"/>
      <c r="Z1481" s="9"/>
      <c r="AA1481" s="9"/>
    </row>
    <row r="1482" spans="1:27" ht="16.5" thickTop="1" thickBot="1" x14ac:dyDescent="0.3">
      <c r="A1482" s="9"/>
      <c r="B1482" s="1" t="s">
        <v>138</v>
      </c>
      <c r="C1482">
        <f>IF(H1482&gt;3.4,0,H1482)+IF(O1482&gt;3.4,0,O1482)</f>
        <v>4</v>
      </c>
      <c r="D1482" t="s">
        <v>15</v>
      </c>
      <c r="E1482" t="s">
        <v>2</v>
      </c>
      <c r="F1482" s="9"/>
      <c r="G1482" s="14" t="s">
        <v>14</v>
      </c>
      <c r="H1482" s="11">
        <v>3</v>
      </c>
      <c r="I1482" s="11"/>
      <c r="J1482" s="11"/>
      <c r="K1482" s="11"/>
      <c r="L1482" s="9"/>
      <c r="M1482" s="9"/>
      <c r="N1482" s="14" t="s">
        <v>12</v>
      </c>
      <c r="O1482" s="11">
        <v>1</v>
      </c>
      <c r="P1482" s="11"/>
      <c r="Q1482" s="11"/>
      <c r="R1482" s="11"/>
      <c r="S1482" s="9"/>
      <c r="T1482" s="9"/>
      <c r="U1482" s="30"/>
      <c r="V1482" s="29" t="s">
        <v>49</v>
      </c>
      <c r="W1482" s="9"/>
      <c r="X1482" s="31" t="s">
        <v>27</v>
      </c>
      <c r="Y1482" s="9"/>
      <c r="Z1482" s="9"/>
      <c r="AA1482" s="9"/>
    </row>
    <row r="1483" spans="1:27" ht="31.5" thickTop="1" thickBot="1" x14ac:dyDescent="0.3">
      <c r="A1483" s="9"/>
      <c r="B1483" s="9"/>
      <c r="C1483" s="9"/>
      <c r="D1483" s="9"/>
      <c r="E1483" s="11"/>
      <c r="F1483" s="11"/>
      <c r="G1483" s="14"/>
      <c r="H1483" s="20">
        <f>H1476</f>
        <v>185</v>
      </c>
      <c r="I1483" s="11" t="s">
        <v>31</v>
      </c>
      <c r="J1483" s="11" t="s">
        <v>30</v>
      </c>
      <c r="K1483" s="11" t="s">
        <v>34</v>
      </c>
      <c r="L1483" s="10" t="s">
        <v>32</v>
      </c>
      <c r="M1483" s="10"/>
      <c r="N1483" s="14" t="s">
        <v>33</v>
      </c>
      <c r="O1483" s="20">
        <f>O1462+IF(S1465&lt;3.5,2.5,5)</f>
        <v>212.5</v>
      </c>
      <c r="P1483" s="11" t="s">
        <v>31</v>
      </c>
      <c r="Q1483" s="11" t="s">
        <v>30</v>
      </c>
      <c r="R1483" s="11" t="s">
        <v>34</v>
      </c>
      <c r="S1483" s="10" t="s">
        <v>32</v>
      </c>
      <c r="T1483" s="10"/>
      <c r="U1483" s="26" t="s">
        <v>34</v>
      </c>
      <c r="V1483" s="26" t="s">
        <v>48</v>
      </c>
      <c r="W1483" s="26" t="s">
        <v>34</v>
      </c>
      <c r="X1483" s="26" t="s">
        <v>48</v>
      </c>
      <c r="Y1483" s="9"/>
      <c r="Z1483" s="9"/>
      <c r="AA1483" s="9"/>
    </row>
    <row r="1484" spans="1:27" ht="16.5" thickTop="1" thickBot="1" x14ac:dyDescent="0.3">
      <c r="A1484" s="9"/>
      <c r="B1484" s="9"/>
      <c r="C1484" s="9"/>
      <c r="D1484" s="9"/>
      <c r="E1484" s="11"/>
      <c r="F1484" s="11"/>
      <c r="G1484" s="14"/>
      <c r="H1484" s="11"/>
      <c r="I1484" s="15">
        <v>5</v>
      </c>
      <c r="J1484" s="11">
        <v>75</v>
      </c>
      <c r="K1484" s="12">
        <f>CEILING(H1483*0.9*J1484/100,2.5)</f>
        <v>125</v>
      </c>
      <c r="M1484" s="9"/>
      <c r="N1484" s="14"/>
      <c r="O1484" s="11"/>
      <c r="P1484" s="15">
        <v>5</v>
      </c>
      <c r="Q1484" s="11">
        <v>65</v>
      </c>
      <c r="R1484" s="12">
        <f>CEILING(O1483*Q1484/100*0.9,5)</f>
        <v>125</v>
      </c>
      <c r="T1484" s="9"/>
      <c r="U1484" s="8">
        <f>IF(V1466&gt;11.5,U1466+2.5,U1466)</f>
        <v>70</v>
      </c>
      <c r="V1484" s="4"/>
      <c r="W1484" s="8">
        <f>IF(X1480&gt;11.5,W1480+2.5,W1480)</f>
        <v>42.5</v>
      </c>
      <c r="X1484" s="24"/>
      <c r="Y1484" s="9"/>
      <c r="Z1484" s="9"/>
      <c r="AA1484" s="9"/>
    </row>
    <row r="1485" spans="1:27" ht="16.5" thickTop="1" thickBot="1" x14ac:dyDescent="0.3">
      <c r="A1485" s="9"/>
      <c r="B1485" s="9"/>
      <c r="C1485" s="9"/>
      <c r="D1485" s="9"/>
      <c r="E1485" s="11"/>
      <c r="F1485" s="11"/>
      <c r="G1485" s="14"/>
      <c r="H1485" s="11"/>
      <c r="I1485" s="15">
        <v>3</v>
      </c>
      <c r="J1485" s="11">
        <v>85</v>
      </c>
      <c r="K1485" s="12">
        <f>CEILING(H1483*0.9*J1485/100,2.5)</f>
        <v>142.5</v>
      </c>
      <c r="M1485" s="9"/>
      <c r="N1485" s="14"/>
      <c r="O1485" s="11"/>
      <c r="P1485" s="15">
        <v>5</v>
      </c>
      <c r="Q1485" s="11">
        <v>65</v>
      </c>
      <c r="R1485" s="12">
        <f>CEILING(O1483*Q1485/100*0.9,5)</f>
        <v>125</v>
      </c>
      <c r="T1485" s="9"/>
      <c r="U1485" s="8">
        <f>U1484</f>
        <v>70</v>
      </c>
      <c r="V1485" s="4"/>
      <c r="W1485" s="8">
        <f>W1484</f>
        <v>42.5</v>
      </c>
      <c r="X1485" s="24"/>
      <c r="Y1485" s="9"/>
      <c r="Z1485" s="9"/>
      <c r="AA1485" s="9"/>
    </row>
    <row r="1486" spans="1:27" ht="16.5" thickTop="1" thickBot="1" x14ac:dyDescent="0.3">
      <c r="A1486" s="9"/>
      <c r="B1486" s="9"/>
      <c r="C1486" s="9"/>
      <c r="D1486" s="9"/>
      <c r="E1486" s="11"/>
      <c r="F1486" s="11"/>
      <c r="G1486" s="14"/>
      <c r="H1486" s="11" t="s">
        <v>35</v>
      </c>
      <c r="I1486" s="15">
        <v>1</v>
      </c>
      <c r="J1486" s="11">
        <v>95</v>
      </c>
      <c r="K1486" s="12">
        <f>CEILING(H1483*0.9*J1486/100,2.5)</f>
        <v>160</v>
      </c>
      <c r="M1486" s="9"/>
      <c r="N1486" s="14"/>
      <c r="O1486" s="11"/>
      <c r="P1486" s="15">
        <v>5</v>
      </c>
      <c r="Q1486" s="11">
        <v>75</v>
      </c>
      <c r="R1486" s="12">
        <f>CEILING(O1483*Q1486/100*0.9,5)</f>
        <v>145</v>
      </c>
      <c r="T1486" s="9"/>
      <c r="U1486" s="8">
        <f>U1485</f>
        <v>70</v>
      </c>
      <c r="V1486" s="4"/>
      <c r="W1486" s="8">
        <f>W1485</f>
        <v>42.5</v>
      </c>
      <c r="X1486" s="24"/>
      <c r="Y1486" s="9"/>
      <c r="Z1486" s="9"/>
      <c r="AA1486" s="9"/>
    </row>
    <row r="1487" spans="1:27" ht="16.5" thickTop="1" thickBot="1" x14ac:dyDescent="0.3">
      <c r="A1487" s="9"/>
      <c r="B1487" s="9"/>
      <c r="C1487" s="9"/>
      <c r="D1487" s="9"/>
      <c r="E1487" s="11"/>
      <c r="F1487" s="11"/>
      <c r="G1487" s="14"/>
      <c r="H1487" s="11"/>
      <c r="I1487" s="11"/>
      <c r="J1487" s="11"/>
      <c r="K1487" s="11"/>
      <c r="L1487" s="9"/>
      <c r="M1487" s="9"/>
      <c r="N1487" s="14"/>
      <c r="O1487" s="11"/>
      <c r="P1487" s="15">
        <v>5</v>
      </c>
      <c r="Q1487" s="11">
        <v>75</v>
      </c>
      <c r="R1487" s="12">
        <f>CEILING(O1483*Q1487/100*0.9,5)</f>
        <v>145</v>
      </c>
      <c r="T1487" s="9"/>
      <c r="U1487" s="8">
        <f>U1486</f>
        <v>70</v>
      </c>
      <c r="V1487" s="4"/>
      <c r="W1487" s="8">
        <f>W1486</f>
        <v>42.5</v>
      </c>
      <c r="X1487" s="25"/>
      <c r="Y1487" s="9"/>
      <c r="Z1487" s="9"/>
      <c r="AA1487" s="9"/>
    </row>
    <row r="1488" spans="1:27" ht="16.5" thickTop="1" thickBot="1" x14ac:dyDescent="0.3">
      <c r="A1488" s="9"/>
      <c r="B1488" s="9"/>
      <c r="C1488" s="9"/>
      <c r="D1488" s="9"/>
      <c r="E1488" s="11"/>
      <c r="F1488" s="11"/>
      <c r="G1488" s="14"/>
      <c r="H1488" s="11"/>
      <c r="I1488" s="11"/>
      <c r="J1488" s="11"/>
      <c r="K1488" s="11"/>
      <c r="L1488" s="9"/>
      <c r="M1488" s="9"/>
      <c r="N1488" s="14"/>
      <c r="O1488" s="11"/>
      <c r="P1488" s="16">
        <v>5</v>
      </c>
      <c r="Q1488" s="11">
        <v>85</v>
      </c>
      <c r="R1488" s="12">
        <f>CEILING(O1483*Q1488/100*0.9,5)</f>
        <v>165</v>
      </c>
      <c r="T1488" s="9"/>
      <c r="U1488" s="9"/>
      <c r="V1488" s="9"/>
      <c r="W1488" s="9"/>
      <c r="X1488" s="9"/>
      <c r="Y1488" s="9"/>
      <c r="Z1488" s="9"/>
      <c r="AA1488" s="9"/>
    </row>
    <row r="1489" spans="1:27" ht="16.5" thickTop="1" thickBot="1" x14ac:dyDescent="0.3">
      <c r="A1489" s="9"/>
      <c r="B1489" s="9"/>
      <c r="C1489">
        <f>IF(H1489&gt;3.4,0,H1489)+IF(O1489&gt;3.4,0,O1489)</f>
        <v>2</v>
      </c>
      <c r="D1489" t="s">
        <v>16</v>
      </c>
      <c r="E1489" t="s">
        <v>3</v>
      </c>
      <c r="F1489" s="9"/>
      <c r="G1489" s="14" t="s">
        <v>4</v>
      </c>
      <c r="H1489" s="11">
        <v>2</v>
      </c>
      <c r="I1489" s="11"/>
      <c r="J1489" s="11"/>
      <c r="K1489" s="11"/>
      <c r="L1489" s="9"/>
      <c r="M1489" s="9"/>
      <c r="N1489" s="14" t="s">
        <v>13</v>
      </c>
      <c r="O1489" s="11">
        <v>4</v>
      </c>
      <c r="P1489" s="11"/>
      <c r="Q1489" s="11"/>
      <c r="R1489" s="11"/>
      <c r="S1489" s="9"/>
      <c r="T1489" s="9"/>
      <c r="U1489" s="9"/>
      <c r="V1489" s="28" t="s">
        <v>28</v>
      </c>
      <c r="W1489" s="9"/>
      <c r="X1489" s="27" t="s">
        <v>25</v>
      </c>
      <c r="Y1489" s="9"/>
      <c r="Z1489" s="27" t="s">
        <v>26</v>
      </c>
      <c r="AA1489" s="9"/>
    </row>
    <row r="1490" spans="1:27" ht="31.5" thickTop="1" thickBot="1" x14ac:dyDescent="0.3">
      <c r="A1490" s="9"/>
      <c r="B1490" s="9"/>
      <c r="C1490" s="9"/>
      <c r="D1490" s="9"/>
      <c r="E1490" s="11"/>
      <c r="F1490" s="11"/>
      <c r="G1490" s="14" t="s">
        <v>33</v>
      </c>
      <c r="H1490" s="20">
        <f>H1469</f>
        <v>107.5</v>
      </c>
      <c r="I1490" s="11" t="s">
        <v>31</v>
      </c>
      <c r="J1490" s="11" t="s">
        <v>30</v>
      </c>
      <c r="K1490" s="11" t="s">
        <v>34</v>
      </c>
      <c r="L1490" s="10" t="s">
        <v>32</v>
      </c>
      <c r="M1490" s="10"/>
      <c r="N1490" s="14" t="s">
        <v>33</v>
      </c>
      <c r="O1490" s="20">
        <f>O1469</f>
        <v>250</v>
      </c>
      <c r="P1490" s="11" t="s">
        <v>31</v>
      </c>
      <c r="Q1490" s="11" t="s">
        <v>30</v>
      </c>
      <c r="R1490" s="11" t="s">
        <v>34</v>
      </c>
      <c r="S1490" s="10" t="s">
        <v>32</v>
      </c>
      <c r="T1490" s="10"/>
      <c r="U1490" s="26" t="s">
        <v>34</v>
      </c>
      <c r="V1490" s="26" t="s">
        <v>48</v>
      </c>
      <c r="W1490" s="26" t="s">
        <v>34</v>
      </c>
      <c r="X1490" s="26" t="s">
        <v>48</v>
      </c>
      <c r="Y1490" s="26" t="s">
        <v>34</v>
      </c>
      <c r="Z1490" s="26" t="s">
        <v>48</v>
      </c>
      <c r="AA1490" s="9"/>
    </row>
    <row r="1491" spans="1:27" ht="16.5" thickTop="1" thickBot="1" x14ac:dyDescent="0.3">
      <c r="A1491" s="9"/>
      <c r="B1491" s="9"/>
      <c r="C1491" s="9"/>
      <c r="D1491" s="9"/>
      <c r="E1491" s="11"/>
      <c r="F1491" s="11"/>
      <c r="G1491" s="14"/>
      <c r="H1491" s="11"/>
      <c r="I1491" s="15">
        <v>3</v>
      </c>
      <c r="J1491" s="11">
        <v>70</v>
      </c>
      <c r="K1491" s="12">
        <f>CEILING(H1490*J1491/100*0.9,2.5)</f>
        <v>70</v>
      </c>
      <c r="M1491" s="9"/>
      <c r="N1491" s="14"/>
      <c r="O1491" s="11"/>
      <c r="P1491" s="15">
        <v>5</v>
      </c>
      <c r="Q1491" s="11">
        <v>40</v>
      </c>
      <c r="R1491" s="12">
        <f>CEILING(O1490*Q1491/100*0.9,5)</f>
        <v>90</v>
      </c>
      <c r="T1491" s="9"/>
      <c r="U1491" s="8">
        <f>IF(V1473&gt;11.5,U1473+2.5,U1473)</f>
        <v>17.5</v>
      </c>
      <c r="V1491" s="4"/>
      <c r="W1491" s="8">
        <f>IF(X1473&gt;11.5,W1473+2.5,W1473)</f>
        <v>35</v>
      </c>
      <c r="X1491" s="24"/>
      <c r="Y1491" s="8">
        <f>IF(Z1473&gt;11.5,Y1473+2,Y1473)</f>
        <v>8</v>
      </c>
      <c r="Z1491" s="24"/>
      <c r="AA1491" s="9"/>
    </row>
    <row r="1492" spans="1:27" ht="16.5" thickTop="1" thickBot="1" x14ac:dyDescent="0.3">
      <c r="A1492" s="9"/>
      <c r="B1492" s="9"/>
      <c r="C1492" s="9"/>
      <c r="D1492" s="9"/>
      <c r="E1492" s="11"/>
      <c r="F1492" s="11"/>
      <c r="G1492" s="14"/>
      <c r="H1492" s="11"/>
      <c r="I1492" s="15">
        <v>3</v>
      </c>
      <c r="J1492" s="11">
        <v>70</v>
      </c>
      <c r="K1492" s="12">
        <f>CEILING(H1490*J1492/100*0.9,2.5)</f>
        <v>70</v>
      </c>
      <c r="M1492" s="9"/>
      <c r="N1492" s="14"/>
      <c r="O1492" s="11"/>
      <c r="P1492" s="15">
        <v>5</v>
      </c>
      <c r="Q1492" s="11">
        <v>40</v>
      </c>
      <c r="R1492" s="12">
        <f>CEILING(O1490*Q1492/100*0.9,5)</f>
        <v>90</v>
      </c>
      <c r="T1492" s="9"/>
      <c r="U1492" s="8">
        <f>U1491</f>
        <v>17.5</v>
      </c>
      <c r="V1492" s="3"/>
      <c r="W1492" s="8">
        <f>W1491</f>
        <v>35</v>
      </c>
      <c r="X1492" s="24"/>
      <c r="Y1492" s="8">
        <f>Y1491</f>
        <v>8</v>
      </c>
      <c r="Z1492" s="24"/>
      <c r="AA1492" s="9"/>
    </row>
    <row r="1493" spans="1:27" ht="16.5" thickTop="1" thickBot="1" x14ac:dyDescent="0.3">
      <c r="A1493" s="9"/>
      <c r="B1493" s="9"/>
      <c r="C1493" s="9"/>
      <c r="D1493" s="9"/>
      <c r="E1493" s="11"/>
      <c r="F1493" s="11"/>
      <c r="G1493" s="14"/>
      <c r="H1493" s="11"/>
      <c r="I1493" s="15">
        <v>3</v>
      </c>
      <c r="J1493" s="11">
        <v>80</v>
      </c>
      <c r="K1493" s="12">
        <f>CEILING(H1490*J1493/100*0.9,2.5)</f>
        <v>77.5</v>
      </c>
      <c r="M1493" s="9"/>
      <c r="N1493" s="14"/>
      <c r="O1493" s="11"/>
      <c r="P1493" s="15">
        <v>5</v>
      </c>
      <c r="Q1493" s="11">
        <v>50</v>
      </c>
      <c r="R1493" s="12">
        <f>CEILING(O1490*Q1493/100*0.9,5)</f>
        <v>115</v>
      </c>
      <c r="T1493" s="9"/>
      <c r="U1493" s="8">
        <f>U1492</f>
        <v>17.5</v>
      </c>
      <c r="W1493" s="8">
        <f>W1492</f>
        <v>35</v>
      </c>
      <c r="X1493" s="24"/>
      <c r="Y1493" s="8">
        <f>Y1492</f>
        <v>8</v>
      </c>
      <c r="Z1493" s="24"/>
      <c r="AA1493" s="9"/>
    </row>
    <row r="1494" spans="1:27" ht="16.5" thickTop="1" thickBot="1" x14ac:dyDescent="0.3">
      <c r="A1494" s="9"/>
      <c r="B1494" s="9"/>
      <c r="C1494" s="9"/>
      <c r="D1494" s="9"/>
      <c r="E1494" s="11"/>
      <c r="F1494" s="11"/>
      <c r="G1494" s="14"/>
      <c r="H1494" s="11"/>
      <c r="I1494" s="15">
        <v>3</v>
      </c>
      <c r="J1494" s="11">
        <v>80</v>
      </c>
      <c r="K1494" s="12">
        <f>CEILING(H1490*J1494/100*0.9,2.5)</f>
        <v>77.5</v>
      </c>
      <c r="M1494" s="9"/>
      <c r="N1494" s="14"/>
      <c r="O1494" s="11"/>
      <c r="P1494" s="15">
        <v>5</v>
      </c>
      <c r="Q1494" s="11">
        <v>50</v>
      </c>
      <c r="R1494" s="12">
        <f>CEILING(O1490*Q1494/100*0.9,5)</f>
        <v>115</v>
      </c>
      <c r="T1494" s="9"/>
      <c r="U1494" s="8">
        <f>U1493</f>
        <v>17.5</v>
      </c>
      <c r="W1494" s="8">
        <f>W1493</f>
        <v>35</v>
      </c>
      <c r="X1494" s="25"/>
      <c r="Y1494" s="8">
        <f>Y1493</f>
        <v>8</v>
      </c>
      <c r="Z1494" s="25"/>
      <c r="AA1494" s="9"/>
    </row>
    <row r="1495" spans="1:27" ht="16.5" thickTop="1" thickBot="1" x14ac:dyDescent="0.3">
      <c r="A1495" s="9"/>
      <c r="B1495" s="9"/>
      <c r="C1495" s="9"/>
      <c r="D1495" s="9"/>
      <c r="E1495" s="11"/>
      <c r="F1495" s="11"/>
      <c r="G1495" s="14"/>
      <c r="H1495" s="11"/>
      <c r="I1495" s="15">
        <v>3</v>
      </c>
      <c r="J1495" s="11">
        <v>90</v>
      </c>
      <c r="K1495" s="12">
        <f>CEILING(H1490*J1495/100*0.9,2.5)</f>
        <v>87.5</v>
      </c>
      <c r="M1495" s="9"/>
      <c r="N1495" s="14"/>
      <c r="O1495" s="11"/>
      <c r="P1495" s="15">
        <v>5</v>
      </c>
      <c r="Q1495" s="11">
        <v>60</v>
      </c>
      <c r="R1495" s="12">
        <f>CEILING(O1490*Q1495/100*0.9,5)</f>
        <v>135</v>
      </c>
      <c r="T1495" s="9"/>
      <c r="U1495" s="9"/>
      <c r="V1495" s="9"/>
      <c r="W1495" s="9"/>
      <c r="X1495" s="9"/>
      <c r="Y1495" s="9"/>
      <c r="Z1495" s="9"/>
      <c r="AA1495" s="9"/>
    </row>
    <row r="1496" spans="1:27" ht="16.5" thickTop="1" thickBot="1" x14ac:dyDescent="0.3">
      <c r="A1496" s="9"/>
      <c r="B1496" s="9"/>
      <c r="C1496">
        <f>IF(H1496&gt;3.4,0,H1496)+IF(O1496&gt;3.4,0,O1496)</f>
        <v>2</v>
      </c>
      <c r="D1496" t="s">
        <v>17</v>
      </c>
      <c r="E1496" t="s">
        <v>2</v>
      </c>
      <c r="F1496" s="9"/>
      <c r="G1496" s="14" t="s">
        <v>14</v>
      </c>
      <c r="H1496" s="11">
        <v>4</v>
      </c>
      <c r="I1496" s="11"/>
      <c r="J1496" s="11"/>
      <c r="K1496" s="11"/>
      <c r="L1496" s="9"/>
      <c r="M1496" s="9"/>
      <c r="N1496" s="14" t="s">
        <v>12</v>
      </c>
      <c r="O1496" s="11">
        <v>2</v>
      </c>
      <c r="P1496" s="11"/>
      <c r="Q1496" s="11"/>
      <c r="R1496" s="11"/>
      <c r="S1496" s="9"/>
      <c r="T1496" s="9"/>
      <c r="U1496" s="9"/>
      <c r="V1496" s="27" t="s">
        <v>47</v>
      </c>
      <c r="W1496" s="9"/>
      <c r="X1496" s="17" t="s">
        <v>27</v>
      </c>
      <c r="Y1496" s="9"/>
      <c r="Z1496" s="9"/>
      <c r="AA1496" s="9"/>
    </row>
    <row r="1497" spans="1:27" ht="31.5" thickTop="1" thickBot="1" x14ac:dyDescent="0.3">
      <c r="A1497" s="9"/>
      <c r="B1497" s="9"/>
      <c r="C1497" s="9"/>
      <c r="D1497" s="9"/>
      <c r="E1497" s="11"/>
      <c r="F1497" s="11"/>
      <c r="G1497" s="14" t="s">
        <v>33</v>
      </c>
      <c r="H1497" s="20">
        <f>H1483</f>
        <v>185</v>
      </c>
      <c r="I1497" s="11" t="s">
        <v>31</v>
      </c>
      <c r="J1497" s="11" t="s">
        <v>30</v>
      </c>
      <c r="K1497" s="11" t="s">
        <v>34</v>
      </c>
      <c r="L1497" s="10" t="s">
        <v>32</v>
      </c>
      <c r="M1497" s="10"/>
      <c r="N1497" s="14" t="s">
        <v>33</v>
      </c>
      <c r="O1497" s="20">
        <f>O1483</f>
        <v>212.5</v>
      </c>
      <c r="P1497" s="11" t="s">
        <v>31</v>
      </c>
      <c r="Q1497" s="11" t="s">
        <v>30</v>
      </c>
      <c r="R1497" s="11" t="s">
        <v>34</v>
      </c>
      <c r="S1497" s="10" t="s">
        <v>32</v>
      </c>
      <c r="T1497" s="10"/>
      <c r="U1497" s="26" t="s">
        <v>34</v>
      </c>
      <c r="V1497" s="26" t="s">
        <v>48</v>
      </c>
      <c r="W1497" s="26" t="s">
        <v>34</v>
      </c>
      <c r="X1497" s="26" t="s">
        <v>48</v>
      </c>
      <c r="Y1497" s="9"/>
      <c r="Z1497" s="9"/>
      <c r="AA1497" s="9"/>
    </row>
    <row r="1498" spans="1:27" ht="16.5" thickTop="1" thickBot="1" x14ac:dyDescent="0.3">
      <c r="A1498" s="9"/>
      <c r="B1498" s="9"/>
      <c r="C1498" s="9"/>
      <c r="D1498" s="9"/>
      <c r="E1498" s="11"/>
      <c r="F1498" s="11"/>
      <c r="G1498" s="14"/>
      <c r="H1498" s="11"/>
      <c r="I1498" s="15">
        <v>5</v>
      </c>
      <c r="J1498" s="11">
        <v>40</v>
      </c>
      <c r="K1498" s="12">
        <f>CEILING(H1497*J1498/100*0.9,2.5)</f>
        <v>67.5</v>
      </c>
      <c r="M1498" s="9"/>
      <c r="N1498" s="14"/>
      <c r="O1498" s="11"/>
      <c r="P1498" s="15">
        <v>3</v>
      </c>
      <c r="Q1498" s="11">
        <v>70</v>
      </c>
      <c r="R1498" s="12">
        <f>CEILING(O1497*Q1498/100*0.9,5)</f>
        <v>135</v>
      </c>
      <c r="T1498" s="9"/>
      <c r="U1498" s="8">
        <f>IF(V1480&gt;11.5,U1480+2.5,U1480)</f>
        <v>60</v>
      </c>
      <c r="W1498" s="8">
        <f>IF(X1480&gt;11.5,W1480+2.5,W1480)</f>
        <v>42.5</v>
      </c>
      <c r="X1498" s="24"/>
      <c r="Y1498" s="9"/>
      <c r="Z1498" s="9"/>
      <c r="AA1498" s="9"/>
    </row>
    <row r="1499" spans="1:27" ht="16.5" thickTop="1" thickBot="1" x14ac:dyDescent="0.3">
      <c r="A1499" s="9"/>
      <c r="B1499" s="9"/>
      <c r="C1499" s="9"/>
      <c r="D1499" s="9"/>
      <c r="E1499" s="11"/>
      <c r="F1499" s="11"/>
      <c r="G1499" s="14"/>
      <c r="H1499" s="11"/>
      <c r="I1499" s="15">
        <v>5</v>
      </c>
      <c r="J1499" s="11">
        <v>40</v>
      </c>
      <c r="K1499" s="12">
        <f>CEILING(H1497*J1499/100*0.9,2.5)</f>
        <v>67.5</v>
      </c>
      <c r="M1499" s="9"/>
      <c r="N1499" s="14"/>
      <c r="O1499" s="11"/>
      <c r="P1499" s="15">
        <v>3</v>
      </c>
      <c r="Q1499" s="11">
        <v>70</v>
      </c>
      <c r="R1499" s="12">
        <f>CEILING(O1497*Q1499/100*0.9,5)</f>
        <v>135</v>
      </c>
      <c r="T1499" s="9"/>
      <c r="U1499" s="8">
        <f>U1498</f>
        <v>60</v>
      </c>
      <c r="W1499" s="8">
        <f>W1498</f>
        <v>42.5</v>
      </c>
      <c r="X1499" s="24"/>
      <c r="Y1499" s="9"/>
      <c r="Z1499" s="9"/>
      <c r="AA1499" s="9"/>
    </row>
    <row r="1500" spans="1:27" ht="16.5" thickTop="1" thickBot="1" x14ac:dyDescent="0.3">
      <c r="A1500" s="9"/>
      <c r="B1500" s="9"/>
      <c r="C1500" s="9"/>
      <c r="D1500" s="9"/>
      <c r="E1500" s="11"/>
      <c r="F1500" s="11"/>
      <c r="G1500" s="14"/>
      <c r="H1500" s="11"/>
      <c r="I1500" s="15">
        <v>5</v>
      </c>
      <c r="J1500" s="11">
        <v>50</v>
      </c>
      <c r="K1500" s="12">
        <f>CEILING(H1497*J1500/100*0.9,2.5)</f>
        <v>85</v>
      </c>
      <c r="M1500" s="9"/>
      <c r="N1500" s="14"/>
      <c r="O1500" s="11"/>
      <c r="P1500" s="15">
        <v>3</v>
      </c>
      <c r="Q1500" s="11">
        <v>80</v>
      </c>
      <c r="R1500" s="12">
        <f>CEILING(O1497*Q1500/100*0.9,5)</f>
        <v>155</v>
      </c>
      <c r="T1500" s="9"/>
      <c r="U1500" s="8">
        <f>U1499</f>
        <v>60</v>
      </c>
      <c r="W1500" s="8">
        <f>W1499</f>
        <v>42.5</v>
      </c>
      <c r="X1500" s="24"/>
      <c r="Y1500" s="9"/>
      <c r="Z1500" s="9"/>
      <c r="AA1500" s="9"/>
    </row>
    <row r="1501" spans="1:27" ht="16.5" thickTop="1" thickBot="1" x14ac:dyDescent="0.3">
      <c r="A1501" s="9"/>
      <c r="B1501" s="9"/>
      <c r="C1501" s="9"/>
      <c r="D1501" s="9"/>
      <c r="E1501" s="11"/>
      <c r="F1501" s="11"/>
      <c r="G1501" s="14"/>
      <c r="H1501" s="11"/>
      <c r="I1501" s="15">
        <v>5</v>
      </c>
      <c r="J1501" s="11">
        <v>50</v>
      </c>
      <c r="K1501" s="12">
        <f>CEILING(H1497*J1501/100*0.9,2.5)</f>
        <v>85</v>
      </c>
      <c r="M1501" s="9"/>
      <c r="N1501" s="14"/>
      <c r="O1501" s="11"/>
      <c r="P1501" s="15">
        <v>3</v>
      </c>
      <c r="Q1501" s="11">
        <v>80</v>
      </c>
      <c r="R1501" s="12">
        <f>CEILING(O1497*Q1501/100*0.9,5)</f>
        <v>155</v>
      </c>
      <c r="T1501" s="9"/>
      <c r="U1501" s="8">
        <f>U1500</f>
        <v>60</v>
      </c>
      <c r="W1501" s="8">
        <f>W1500</f>
        <v>42.5</v>
      </c>
      <c r="X1501" s="25"/>
      <c r="Y1501" s="9"/>
      <c r="Z1501" s="9"/>
      <c r="AA1501" s="9"/>
    </row>
    <row r="1502" spans="1:27" ht="16.5" thickTop="1" thickBot="1" x14ac:dyDescent="0.3">
      <c r="A1502" s="9"/>
      <c r="B1502" s="9"/>
      <c r="C1502" s="9"/>
      <c r="D1502" s="9"/>
      <c r="E1502" s="11"/>
      <c r="F1502" s="11"/>
      <c r="G1502" s="14"/>
      <c r="H1502" s="11"/>
      <c r="I1502" s="16">
        <v>5</v>
      </c>
      <c r="J1502" s="11">
        <v>60</v>
      </c>
      <c r="K1502" s="12">
        <f>CEILING(H1497*J1502/100*0.9,2.5)</f>
        <v>100</v>
      </c>
      <c r="M1502" s="9"/>
      <c r="N1502" s="14"/>
      <c r="O1502" s="11"/>
      <c r="P1502" s="16">
        <v>3</v>
      </c>
      <c r="Q1502" s="11">
        <v>90</v>
      </c>
      <c r="R1502" s="12">
        <f>CEILING(O1497*Q1502/100*0.9,5)</f>
        <v>175</v>
      </c>
      <c r="T1502" s="9"/>
      <c r="U1502" s="9"/>
      <c r="V1502" s="9"/>
      <c r="W1502" s="9"/>
      <c r="X1502" s="9"/>
      <c r="Y1502" s="9"/>
      <c r="Z1502" s="9"/>
      <c r="AA1502" s="9"/>
    </row>
    <row r="1503" spans="1:27" ht="16.5" thickTop="1" thickBot="1" x14ac:dyDescent="0.3">
      <c r="A1503" s="9"/>
      <c r="B1503" s="1" t="s">
        <v>139</v>
      </c>
      <c r="C1503">
        <f>IF(H1503&gt;3.4,0,H1503)+IF(O1503&gt;3.4,0,O1503)</f>
        <v>4</v>
      </c>
      <c r="D1503" t="s">
        <v>15</v>
      </c>
      <c r="E1503" t="s">
        <v>2</v>
      </c>
      <c r="F1503" s="9"/>
      <c r="G1503" s="14" t="s">
        <v>14</v>
      </c>
      <c r="H1503" s="11">
        <v>1</v>
      </c>
      <c r="I1503" s="11"/>
      <c r="J1503" s="11"/>
      <c r="K1503" s="11"/>
      <c r="L1503" s="9"/>
      <c r="M1503" s="9"/>
      <c r="N1503" s="14" t="s">
        <v>12</v>
      </c>
      <c r="O1503" s="11">
        <v>3</v>
      </c>
      <c r="P1503" s="11"/>
      <c r="Q1503" s="11"/>
      <c r="R1503" s="11"/>
      <c r="S1503" s="9"/>
      <c r="T1503" s="9"/>
      <c r="U1503" s="30"/>
      <c r="V1503" s="29" t="s">
        <v>49</v>
      </c>
      <c r="W1503" s="9"/>
      <c r="X1503" s="31" t="s">
        <v>27</v>
      </c>
      <c r="Y1503" s="9"/>
      <c r="Z1503" s="9"/>
      <c r="AA1503" s="9"/>
    </row>
    <row r="1504" spans="1:27" ht="31.5" thickTop="1" thickBot="1" x14ac:dyDescent="0.3">
      <c r="A1504" s="9"/>
      <c r="B1504" s="9"/>
      <c r="C1504" s="9"/>
      <c r="D1504" s="9"/>
      <c r="E1504" s="11"/>
      <c r="F1504" s="11"/>
      <c r="G1504" s="14" t="s">
        <v>33</v>
      </c>
      <c r="H1504" s="20">
        <f>H1483+IF(L1486&lt;3.5,2.5,5)</f>
        <v>187.5</v>
      </c>
      <c r="I1504" s="11" t="s">
        <v>31</v>
      </c>
      <c r="J1504" s="11" t="s">
        <v>30</v>
      </c>
      <c r="K1504" s="11" t="s">
        <v>34</v>
      </c>
      <c r="L1504" s="10" t="s">
        <v>32</v>
      </c>
      <c r="M1504" s="10"/>
      <c r="N1504" s="14"/>
      <c r="O1504" s="20">
        <f>O1497</f>
        <v>212.5</v>
      </c>
      <c r="P1504" s="11" t="s">
        <v>31</v>
      </c>
      <c r="Q1504" s="11" t="s">
        <v>30</v>
      </c>
      <c r="R1504" s="11" t="s">
        <v>34</v>
      </c>
      <c r="S1504" s="10" t="s">
        <v>32</v>
      </c>
      <c r="T1504" s="10"/>
      <c r="U1504" s="26" t="s">
        <v>34</v>
      </c>
      <c r="V1504" s="26" t="s">
        <v>48</v>
      </c>
      <c r="W1504" s="26" t="s">
        <v>34</v>
      </c>
      <c r="X1504" s="26" t="s">
        <v>48</v>
      </c>
      <c r="Y1504" s="9"/>
      <c r="Z1504" s="9"/>
      <c r="AA1504" s="9"/>
    </row>
    <row r="1505" spans="1:27" ht="16.5" thickTop="1" thickBot="1" x14ac:dyDescent="0.3">
      <c r="A1505" s="9"/>
      <c r="B1505" s="9"/>
      <c r="C1505" s="9"/>
      <c r="D1505" s="9"/>
      <c r="E1505" s="11"/>
      <c r="F1505" s="11"/>
      <c r="G1505" s="14"/>
      <c r="H1505" s="11"/>
      <c r="I1505" s="15">
        <v>5</v>
      </c>
      <c r="J1505" s="11">
        <v>65</v>
      </c>
      <c r="K1505" s="12">
        <f>CEILING(H1504*J1505/100*0.9,2.5)</f>
        <v>110</v>
      </c>
      <c r="M1505" s="9"/>
      <c r="N1505" s="14"/>
      <c r="O1505" s="11"/>
      <c r="P1505" s="15">
        <v>5</v>
      </c>
      <c r="Q1505" s="11">
        <v>75</v>
      </c>
      <c r="R1505" s="12">
        <f>CEILING(O1504*0.9*Q1505/100,5)</f>
        <v>145</v>
      </c>
      <c r="T1505" s="9"/>
      <c r="U1505" s="8">
        <f>IF(V1487&gt;11.5,U1487+2.5,U1487)</f>
        <v>70</v>
      </c>
      <c r="V1505" s="4"/>
      <c r="W1505" s="8">
        <f>IF(X1501&gt;11.5,W1501+2.5,W1501)</f>
        <v>42.5</v>
      </c>
      <c r="X1505" s="24"/>
      <c r="Y1505" s="9"/>
      <c r="Z1505" s="9"/>
      <c r="AA1505" s="9"/>
    </row>
    <row r="1506" spans="1:27" ht="16.5" thickTop="1" thickBot="1" x14ac:dyDescent="0.3">
      <c r="A1506" s="9"/>
      <c r="B1506" s="9"/>
      <c r="C1506" s="9"/>
      <c r="D1506" s="9"/>
      <c r="E1506" s="11"/>
      <c r="F1506" s="11"/>
      <c r="G1506" s="14"/>
      <c r="H1506" s="11"/>
      <c r="I1506" s="15">
        <v>5</v>
      </c>
      <c r="J1506" s="11">
        <v>65</v>
      </c>
      <c r="K1506" s="12">
        <f>CEILING(H1504*J1506/100*0.9,2.5)</f>
        <v>110</v>
      </c>
      <c r="M1506" s="9"/>
      <c r="N1506" s="14"/>
      <c r="O1506" s="11"/>
      <c r="P1506" s="15">
        <v>3</v>
      </c>
      <c r="Q1506" s="11">
        <v>85</v>
      </c>
      <c r="R1506" s="12">
        <f>CEILING(O1504*0.9*Q1506/100,5)</f>
        <v>165</v>
      </c>
      <c r="T1506" s="9"/>
      <c r="U1506" s="8">
        <f>U1505</f>
        <v>70</v>
      </c>
      <c r="V1506" s="4"/>
      <c r="W1506" s="8">
        <f>W1505</f>
        <v>42.5</v>
      </c>
      <c r="X1506" s="24"/>
      <c r="Y1506" s="9"/>
      <c r="Z1506" s="9"/>
      <c r="AA1506" s="9"/>
    </row>
    <row r="1507" spans="1:27" ht="16.5" thickTop="1" thickBot="1" x14ac:dyDescent="0.3">
      <c r="A1507" s="9"/>
      <c r="B1507" s="9"/>
      <c r="C1507" s="9"/>
      <c r="D1507" s="9"/>
      <c r="E1507" s="11"/>
      <c r="F1507" s="11"/>
      <c r="G1507" s="14"/>
      <c r="H1507" s="11"/>
      <c r="I1507" s="15">
        <v>5</v>
      </c>
      <c r="J1507" s="11">
        <v>75</v>
      </c>
      <c r="K1507" s="12">
        <f>CEILING(H1504*J1507/100*0.9,2.5)</f>
        <v>127.5</v>
      </c>
      <c r="M1507" s="9"/>
      <c r="N1507" s="14"/>
      <c r="O1507" s="11" t="s">
        <v>35</v>
      </c>
      <c r="P1507" s="15">
        <v>1</v>
      </c>
      <c r="Q1507" s="11">
        <v>95</v>
      </c>
      <c r="R1507" s="12">
        <f>CEILING(O1504*0.9*Q1507/100,5)</f>
        <v>185</v>
      </c>
      <c r="T1507" s="9"/>
      <c r="U1507" s="8">
        <f>U1506</f>
        <v>70</v>
      </c>
      <c r="V1507" s="4"/>
      <c r="W1507" s="8">
        <f>W1506</f>
        <v>42.5</v>
      </c>
      <c r="X1507" s="24"/>
      <c r="Y1507" s="9"/>
      <c r="Z1507" s="9"/>
      <c r="AA1507" s="9"/>
    </row>
    <row r="1508" spans="1:27" ht="16.5" thickTop="1" thickBot="1" x14ac:dyDescent="0.3">
      <c r="A1508" s="9"/>
      <c r="B1508" s="9"/>
      <c r="C1508" s="9"/>
      <c r="D1508" s="9"/>
      <c r="E1508" s="11"/>
      <c r="F1508" s="11"/>
      <c r="G1508" s="14"/>
      <c r="H1508" s="11"/>
      <c r="I1508" s="15">
        <v>5</v>
      </c>
      <c r="J1508" s="11">
        <v>75</v>
      </c>
      <c r="K1508" s="12">
        <f>CEILING(H1504*J1508/100*0.9,2.5)</f>
        <v>127.5</v>
      </c>
      <c r="M1508" s="9"/>
      <c r="N1508" s="14"/>
      <c r="O1508" s="11"/>
      <c r="P1508" s="11"/>
      <c r="Q1508" s="11"/>
      <c r="R1508" s="11"/>
      <c r="S1508" s="9"/>
      <c r="T1508" s="9"/>
      <c r="U1508" s="8">
        <f>U1507</f>
        <v>70</v>
      </c>
      <c r="V1508" s="4"/>
      <c r="W1508" s="8">
        <f>W1507</f>
        <v>42.5</v>
      </c>
      <c r="X1508" s="25"/>
      <c r="Y1508" s="9"/>
      <c r="Z1508" s="9"/>
      <c r="AA1508" s="9"/>
    </row>
    <row r="1509" spans="1:27" ht="16.5" thickTop="1" thickBot="1" x14ac:dyDescent="0.3">
      <c r="A1509" s="9"/>
      <c r="B1509" s="9"/>
      <c r="C1509" s="9"/>
      <c r="D1509" s="9"/>
      <c r="E1509" s="11"/>
      <c r="F1509" s="11"/>
      <c r="G1509" s="14"/>
      <c r="H1509" s="11"/>
      <c r="I1509" s="15">
        <v>5</v>
      </c>
      <c r="J1509" s="11">
        <v>85</v>
      </c>
      <c r="K1509" s="12">
        <f>CEILING(H1504*J1509/100*0.9,2.5)</f>
        <v>145</v>
      </c>
      <c r="M1509" s="9"/>
      <c r="N1509" s="14"/>
      <c r="O1509" s="11"/>
      <c r="P1509" s="11"/>
      <c r="Q1509" s="11"/>
      <c r="R1509" s="11"/>
      <c r="S1509" s="9"/>
      <c r="T1509" s="9"/>
      <c r="U1509" s="9"/>
      <c r="V1509" s="9"/>
      <c r="W1509" s="9"/>
      <c r="X1509" s="9"/>
      <c r="Y1509" s="9"/>
      <c r="Z1509" s="9"/>
      <c r="AA1509" s="9"/>
    </row>
    <row r="1510" spans="1:27" ht="16.5" thickTop="1" thickBot="1" x14ac:dyDescent="0.3">
      <c r="A1510" s="9"/>
      <c r="B1510" s="9"/>
      <c r="C1510">
        <f>IF(H1510&gt;3.4,0,H1510)+IF(O1510&gt;3.4,0,O1510)</f>
        <v>4</v>
      </c>
      <c r="D1510" t="s">
        <v>16</v>
      </c>
      <c r="E1510" t="s">
        <v>3</v>
      </c>
      <c r="F1510" s="9"/>
      <c r="G1510" s="14" t="s">
        <v>4</v>
      </c>
      <c r="H1510" s="11">
        <v>3</v>
      </c>
      <c r="I1510" s="11"/>
      <c r="J1510" s="11"/>
      <c r="K1510" s="11"/>
      <c r="L1510" s="9"/>
      <c r="M1510" s="9"/>
      <c r="N1510" s="14" t="s">
        <v>13</v>
      </c>
      <c r="O1510" s="11">
        <v>1</v>
      </c>
      <c r="P1510" s="11"/>
      <c r="Q1510" s="11"/>
      <c r="R1510" s="11"/>
      <c r="S1510" s="9"/>
      <c r="T1510" s="9"/>
      <c r="U1510" s="9"/>
      <c r="V1510" s="28" t="s">
        <v>28</v>
      </c>
      <c r="W1510" s="9"/>
      <c r="X1510" s="27" t="s">
        <v>25</v>
      </c>
      <c r="Y1510" s="9"/>
      <c r="Z1510" s="27" t="s">
        <v>26</v>
      </c>
      <c r="AA1510" s="9"/>
    </row>
    <row r="1511" spans="1:27" ht="31.5" thickTop="1" thickBot="1" x14ac:dyDescent="0.3">
      <c r="A1511" s="9"/>
      <c r="B1511" s="9"/>
      <c r="C1511" s="9"/>
      <c r="D1511" s="9"/>
      <c r="E1511" s="11"/>
      <c r="F1511" s="11"/>
      <c r="G1511" s="14"/>
      <c r="H1511" s="20">
        <f>H1490</f>
        <v>107.5</v>
      </c>
      <c r="I1511" s="11" t="s">
        <v>31</v>
      </c>
      <c r="J1511" s="11" t="s">
        <v>30</v>
      </c>
      <c r="K1511" s="11" t="s">
        <v>34</v>
      </c>
      <c r="L1511" s="10" t="s">
        <v>32</v>
      </c>
      <c r="M1511" s="10"/>
      <c r="N1511" s="14" t="s">
        <v>33</v>
      </c>
      <c r="O1511" s="20">
        <f>O1469+IF(S1472&lt;3.5,5,10)</f>
        <v>255</v>
      </c>
      <c r="P1511" s="11" t="s">
        <v>31</v>
      </c>
      <c r="Q1511" s="11" t="s">
        <v>30</v>
      </c>
      <c r="R1511" s="11" t="s">
        <v>34</v>
      </c>
      <c r="S1511" s="10" t="s">
        <v>32</v>
      </c>
      <c r="T1511" s="10"/>
      <c r="U1511" s="26" t="s">
        <v>34</v>
      </c>
      <c r="V1511" s="26" t="s">
        <v>48</v>
      </c>
      <c r="W1511" s="26" t="s">
        <v>34</v>
      </c>
      <c r="X1511" s="26" t="s">
        <v>48</v>
      </c>
      <c r="Y1511" s="26" t="s">
        <v>34</v>
      </c>
      <c r="Z1511" s="26" t="s">
        <v>48</v>
      </c>
      <c r="AA1511" s="9"/>
    </row>
    <row r="1512" spans="1:27" ht="16.5" thickTop="1" thickBot="1" x14ac:dyDescent="0.3">
      <c r="A1512" s="9"/>
      <c r="B1512" s="9"/>
      <c r="C1512" s="9"/>
      <c r="D1512" s="9"/>
      <c r="E1512" s="11"/>
      <c r="F1512" s="11"/>
      <c r="G1512" s="14"/>
      <c r="H1512" s="11"/>
      <c r="I1512" s="15">
        <v>5</v>
      </c>
      <c r="J1512" s="11">
        <v>75</v>
      </c>
      <c r="K1512" s="12">
        <f>CEILING(H1511*0.9*J1512/100,2.5)</f>
        <v>75</v>
      </c>
      <c r="M1512" s="9"/>
      <c r="N1512" s="14"/>
      <c r="O1512" s="11"/>
      <c r="P1512" s="15">
        <v>5</v>
      </c>
      <c r="Q1512" s="11">
        <v>65</v>
      </c>
      <c r="R1512" s="12">
        <f>CEILING(O1511*Q1512/100*0.9,5)</f>
        <v>150</v>
      </c>
      <c r="T1512" s="9"/>
      <c r="U1512" s="8">
        <f>IF(V1494&gt;11.5,U1494+2.5,U1494)</f>
        <v>17.5</v>
      </c>
      <c r="V1512" s="4"/>
      <c r="W1512" s="8">
        <f>IF(X1494&gt;11.5,W1494+2.5,W1494)</f>
        <v>35</v>
      </c>
      <c r="X1512" s="24"/>
      <c r="Y1512" s="8">
        <f>IF(Z1494&gt;11.5,Y1494+2,Y1494)</f>
        <v>8</v>
      </c>
      <c r="Z1512" s="24"/>
      <c r="AA1512" s="9"/>
    </row>
    <row r="1513" spans="1:27" ht="16.5" thickTop="1" thickBot="1" x14ac:dyDescent="0.3">
      <c r="A1513" s="9"/>
      <c r="B1513" s="9"/>
      <c r="C1513" s="9"/>
      <c r="D1513" s="9"/>
      <c r="E1513" s="11"/>
      <c r="F1513" s="11"/>
      <c r="G1513" s="14"/>
      <c r="H1513" s="11"/>
      <c r="I1513" s="15">
        <v>3</v>
      </c>
      <c r="J1513" s="11">
        <v>85</v>
      </c>
      <c r="K1513" s="12">
        <f>CEILING(H1511*0.9*J1513/100,2.5)</f>
        <v>82.5</v>
      </c>
      <c r="M1513" s="9"/>
      <c r="N1513" s="14"/>
      <c r="O1513" s="11"/>
      <c r="P1513" s="15">
        <v>5</v>
      </c>
      <c r="Q1513" s="11">
        <v>65</v>
      </c>
      <c r="R1513" s="12">
        <f>CEILING(O1511*Q1513/100*0.9,5)</f>
        <v>150</v>
      </c>
      <c r="T1513" s="9"/>
      <c r="U1513" s="8">
        <f>U1512</f>
        <v>17.5</v>
      </c>
      <c r="V1513" s="3"/>
      <c r="W1513" s="8">
        <f>W1512</f>
        <v>35</v>
      </c>
      <c r="X1513" s="24"/>
      <c r="Y1513" s="8">
        <f>Y1512</f>
        <v>8</v>
      </c>
      <c r="Z1513" s="24"/>
      <c r="AA1513" s="9"/>
    </row>
    <row r="1514" spans="1:27" ht="16.5" thickTop="1" thickBot="1" x14ac:dyDescent="0.3">
      <c r="A1514" s="9"/>
      <c r="B1514" s="9"/>
      <c r="C1514" s="9"/>
      <c r="D1514" s="9"/>
      <c r="E1514" s="11"/>
      <c r="F1514" s="11"/>
      <c r="G1514" s="14"/>
      <c r="H1514" s="11" t="s">
        <v>35</v>
      </c>
      <c r="I1514" s="15">
        <v>1</v>
      </c>
      <c r="J1514" s="11">
        <v>95</v>
      </c>
      <c r="K1514" s="12">
        <f>CEILING(H1511*0.9*J1514/100,2.5)</f>
        <v>92.5</v>
      </c>
      <c r="M1514" s="9"/>
      <c r="N1514" s="14"/>
      <c r="O1514" s="11"/>
      <c r="P1514" s="15">
        <v>5</v>
      </c>
      <c r="Q1514" s="11">
        <v>75</v>
      </c>
      <c r="R1514" s="12">
        <f>CEILING(O1511*Q1514/100*0.9,5)</f>
        <v>175</v>
      </c>
      <c r="T1514" s="9"/>
      <c r="U1514" s="8">
        <f>U1513</f>
        <v>17.5</v>
      </c>
      <c r="W1514" s="8">
        <f>W1513</f>
        <v>35</v>
      </c>
      <c r="X1514" s="24"/>
      <c r="Y1514" s="8">
        <f>Y1513</f>
        <v>8</v>
      </c>
      <c r="Z1514" s="24"/>
      <c r="AA1514" s="9"/>
    </row>
    <row r="1515" spans="1:27" ht="16.5" thickTop="1" thickBot="1" x14ac:dyDescent="0.3">
      <c r="A1515" s="9"/>
      <c r="B1515" s="9"/>
      <c r="C1515" s="9"/>
      <c r="D1515" s="9"/>
      <c r="E1515" s="11"/>
      <c r="F1515" s="11"/>
      <c r="G1515" s="14"/>
      <c r="H1515" s="11"/>
      <c r="I1515" s="11"/>
      <c r="J1515" s="11"/>
      <c r="K1515" s="11"/>
      <c r="L1515" s="9"/>
      <c r="M1515" s="9"/>
      <c r="N1515" s="14"/>
      <c r="O1515" s="11"/>
      <c r="P1515" s="15">
        <v>5</v>
      </c>
      <c r="Q1515" s="11">
        <v>75</v>
      </c>
      <c r="R1515" s="12">
        <f>CEILING(O1511*Q1515/100*0.9,5)</f>
        <v>175</v>
      </c>
      <c r="T1515" s="9"/>
      <c r="U1515" s="8">
        <f>U1514</f>
        <v>17.5</v>
      </c>
      <c r="W1515" s="8">
        <f>W1514</f>
        <v>35</v>
      </c>
      <c r="X1515" s="25"/>
      <c r="Y1515" s="8">
        <f>Y1514</f>
        <v>8</v>
      </c>
      <c r="Z1515" s="25"/>
      <c r="AA1515" s="9"/>
    </row>
    <row r="1516" spans="1:27" ht="16.5" thickTop="1" thickBot="1" x14ac:dyDescent="0.3">
      <c r="A1516" s="9"/>
      <c r="B1516" s="9"/>
      <c r="C1516" s="9"/>
      <c r="D1516" s="9"/>
      <c r="E1516" s="11"/>
      <c r="F1516" s="11"/>
      <c r="G1516" s="14"/>
      <c r="H1516" s="11"/>
      <c r="I1516" s="11"/>
      <c r="J1516" s="11"/>
      <c r="K1516" s="11"/>
      <c r="L1516" s="9"/>
      <c r="M1516" s="9"/>
      <c r="N1516" s="14"/>
      <c r="O1516" s="11"/>
      <c r="P1516" s="16">
        <v>5</v>
      </c>
      <c r="Q1516" s="11">
        <v>85</v>
      </c>
      <c r="R1516" s="12">
        <f>CEILING(O1511*Q1516/100*0.9,5)</f>
        <v>200</v>
      </c>
      <c r="T1516" s="9"/>
      <c r="U1516" s="9"/>
      <c r="V1516" s="9"/>
      <c r="W1516" s="9"/>
      <c r="X1516" s="9"/>
      <c r="Y1516" s="9"/>
      <c r="Z1516" s="9"/>
      <c r="AA1516" s="9"/>
    </row>
    <row r="1517" spans="1:27" ht="16.5" thickTop="1" thickBot="1" x14ac:dyDescent="0.3">
      <c r="A1517" s="9"/>
      <c r="B1517" s="9"/>
      <c r="C1517">
        <f>IF(H1517&gt;3.4,0,H1517)+IF(O1517&gt;3.4,0,O1517)</f>
        <v>2</v>
      </c>
      <c r="D1517" t="s">
        <v>17</v>
      </c>
      <c r="E1517" t="s">
        <v>2</v>
      </c>
      <c r="F1517" s="9"/>
      <c r="G1517" s="14" t="s">
        <v>14</v>
      </c>
      <c r="H1517" s="11">
        <v>2</v>
      </c>
      <c r="I1517" s="11"/>
      <c r="J1517" s="11"/>
      <c r="K1517" s="11"/>
      <c r="L1517" s="9"/>
      <c r="M1517" s="9"/>
      <c r="N1517" s="14" t="s">
        <v>12</v>
      </c>
      <c r="O1517" s="11">
        <v>4</v>
      </c>
      <c r="P1517" s="11"/>
      <c r="Q1517" s="11"/>
      <c r="R1517" s="11"/>
      <c r="S1517" s="9"/>
      <c r="T1517" s="9"/>
      <c r="U1517" s="9"/>
      <c r="V1517" s="27" t="s">
        <v>47</v>
      </c>
      <c r="W1517" s="9"/>
      <c r="X1517" s="17" t="s">
        <v>27</v>
      </c>
      <c r="Y1517" s="9"/>
      <c r="Z1517" s="9"/>
      <c r="AA1517" s="9"/>
    </row>
    <row r="1518" spans="1:27" ht="31.5" thickTop="1" thickBot="1" x14ac:dyDescent="0.3">
      <c r="A1518" s="9"/>
      <c r="B1518" s="9"/>
      <c r="C1518" s="9"/>
      <c r="D1518" s="9"/>
      <c r="E1518" s="11"/>
      <c r="F1518" s="11"/>
      <c r="G1518" s="14" t="s">
        <v>33</v>
      </c>
      <c r="H1518" s="20">
        <f>H1504</f>
        <v>187.5</v>
      </c>
      <c r="I1518" s="11" t="s">
        <v>31</v>
      </c>
      <c r="J1518" s="11" t="s">
        <v>30</v>
      </c>
      <c r="K1518" s="11" t="s">
        <v>34</v>
      </c>
      <c r="L1518" s="10" t="s">
        <v>32</v>
      </c>
      <c r="M1518" s="10"/>
      <c r="N1518" s="14" t="s">
        <v>33</v>
      </c>
      <c r="O1518" s="20">
        <f>O1504</f>
        <v>212.5</v>
      </c>
      <c r="P1518" s="11" t="s">
        <v>31</v>
      </c>
      <c r="Q1518" s="11" t="s">
        <v>30</v>
      </c>
      <c r="R1518" s="11" t="s">
        <v>34</v>
      </c>
      <c r="S1518" s="10" t="s">
        <v>32</v>
      </c>
      <c r="T1518" s="10"/>
      <c r="U1518" s="26" t="s">
        <v>34</v>
      </c>
      <c r="V1518" s="26" t="s">
        <v>48</v>
      </c>
      <c r="W1518" s="26" t="s">
        <v>34</v>
      </c>
      <c r="X1518" s="26" t="s">
        <v>48</v>
      </c>
      <c r="Y1518" s="9"/>
      <c r="Z1518" s="9"/>
      <c r="AA1518" s="9"/>
    </row>
    <row r="1519" spans="1:27" ht="16.5" thickTop="1" thickBot="1" x14ac:dyDescent="0.3">
      <c r="A1519" s="9"/>
      <c r="B1519" s="9"/>
      <c r="C1519" s="9"/>
      <c r="D1519" s="9"/>
      <c r="E1519" s="11"/>
      <c r="F1519" s="11"/>
      <c r="G1519" s="14"/>
      <c r="H1519" s="11"/>
      <c r="I1519" s="15">
        <v>3</v>
      </c>
      <c r="J1519" s="11">
        <v>70</v>
      </c>
      <c r="K1519" s="12">
        <f>CEILING(H1518*J1519/100*0.9,2.5)</f>
        <v>120</v>
      </c>
      <c r="M1519" s="9"/>
      <c r="N1519" s="14"/>
      <c r="O1519" s="11"/>
      <c r="P1519" s="15">
        <v>5</v>
      </c>
      <c r="Q1519" s="11">
        <v>40</v>
      </c>
      <c r="R1519" s="12">
        <f>CEILING(O1518*Q1519/100*0.9,5)</f>
        <v>80</v>
      </c>
      <c r="T1519" s="9"/>
      <c r="U1519" s="8">
        <f>IF(V1501&gt;11.5,U1501+2.5,U1501)</f>
        <v>60</v>
      </c>
      <c r="W1519" s="8">
        <f>IF(X1501&gt;11.5,W1501+2.5,W1501)</f>
        <v>42.5</v>
      </c>
      <c r="X1519" s="24"/>
      <c r="Y1519" s="9"/>
      <c r="Z1519" s="9"/>
      <c r="AA1519" s="9"/>
    </row>
    <row r="1520" spans="1:27" ht="16.5" thickTop="1" thickBot="1" x14ac:dyDescent="0.3">
      <c r="A1520" s="9"/>
      <c r="B1520" s="9"/>
      <c r="C1520" s="9"/>
      <c r="D1520" s="9"/>
      <c r="E1520" s="11"/>
      <c r="F1520" s="11"/>
      <c r="G1520" s="14"/>
      <c r="H1520" s="11"/>
      <c r="I1520" s="15">
        <v>3</v>
      </c>
      <c r="J1520" s="11">
        <v>70</v>
      </c>
      <c r="K1520" s="12">
        <f>CEILING(H1518*J1520/100*0.9,2.5)</f>
        <v>120</v>
      </c>
      <c r="M1520" s="9"/>
      <c r="N1520" s="14"/>
      <c r="O1520" s="11"/>
      <c r="P1520" s="15">
        <v>5</v>
      </c>
      <c r="Q1520" s="11">
        <v>40</v>
      </c>
      <c r="R1520" s="12">
        <f>CEILING(O1518*Q1520/100*0.9,5)</f>
        <v>80</v>
      </c>
      <c r="T1520" s="9"/>
      <c r="U1520" s="8">
        <f>U1519</f>
        <v>60</v>
      </c>
      <c r="W1520" s="8">
        <f>W1519</f>
        <v>42.5</v>
      </c>
      <c r="X1520" s="24"/>
      <c r="Y1520" s="9"/>
      <c r="Z1520" s="9"/>
      <c r="AA1520" s="9"/>
    </row>
    <row r="1521" spans="1:27" ht="16.5" thickTop="1" thickBot="1" x14ac:dyDescent="0.3">
      <c r="A1521" s="9"/>
      <c r="B1521" s="9"/>
      <c r="C1521" s="9"/>
      <c r="D1521" s="9"/>
      <c r="E1521" s="11"/>
      <c r="F1521" s="11"/>
      <c r="G1521" s="14"/>
      <c r="H1521" s="11"/>
      <c r="I1521" s="15">
        <v>3</v>
      </c>
      <c r="J1521" s="11">
        <v>80</v>
      </c>
      <c r="K1521" s="12">
        <f>CEILING(H1518*J1521/100*0.9,2.5)</f>
        <v>135</v>
      </c>
      <c r="M1521" s="9"/>
      <c r="N1521" s="14"/>
      <c r="O1521" s="11"/>
      <c r="P1521" s="15">
        <v>5</v>
      </c>
      <c r="Q1521" s="11">
        <v>50</v>
      </c>
      <c r="R1521" s="12">
        <f>CEILING(O1518*Q1521/100*0.9,5)</f>
        <v>100</v>
      </c>
      <c r="T1521" s="9"/>
      <c r="U1521" s="8">
        <f>U1520</f>
        <v>60</v>
      </c>
      <c r="W1521" s="8">
        <f>W1520</f>
        <v>42.5</v>
      </c>
      <c r="X1521" s="24"/>
      <c r="Y1521" s="9"/>
      <c r="Z1521" s="9"/>
      <c r="AA1521" s="9"/>
    </row>
    <row r="1522" spans="1:27" ht="16.5" thickTop="1" thickBot="1" x14ac:dyDescent="0.3">
      <c r="A1522" s="9"/>
      <c r="B1522" s="9"/>
      <c r="C1522" s="9"/>
      <c r="D1522" s="9"/>
      <c r="E1522" s="11"/>
      <c r="F1522" s="11"/>
      <c r="G1522" s="14"/>
      <c r="H1522" s="11"/>
      <c r="I1522" s="15">
        <v>3</v>
      </c>
      <c r="J1522" s="11">
        <v>80</v>
      </c>
      <c r="K1522" s="12">
        <f>CEILING(H1518*J1522/100*0.9,2.5)</f>
        <v>135</v>
      </c>
      <c r="M1522" s="9"/>
      <c r="N1522" s="14"/>
      <c r="O1522" s="11"/>
      <c r="P1522" s="15">
        <v>5</v>
      </c>
      <c r="Q1522" s="11">
        <v>50</v>
      </c>
      <c r="R1522" s="12">
        <f>CEILING(O1518*Q1522/100*0.9,5)</f>
        <v>100</v>
      </c>
      <c r="T1522" s="9"/>
      <c r="U1522" s="8">
        <f>U1521</f>
        <v>60</v>
      </c>
      <c r="W1522" s="8">
        <f>W1521</f>
        <v>42.5</v>
      </c>
      <c r="X1522" s="25"/>
      <c r="Y1522" s="9"/>
      <c r="Z1522" s="9"/>
      <c r="AA1522" s="9"/>
    </row>
    <row r="1523" spans="1:27" ht="16.5" thickTop="1" thickBot="1" x14ac:dyDescent="0.3">
      <c r="A1523" s="9"/>
      <c r="B1523" s="9"/>
      <c r="C1523" s="9"/>
      <c r="D1523" s="9"/>
      <c r="E1523" s="11"/>
      <c r="F1523" s="11"/>
      <c r="G1523" s="14"/>
      <c r="H1523" s="11"/>
      <c r="I1523" s="15">
        <v>3</v>
      </c>
      <c r="J1523" s="11">
        <v>90</v>
      </c>
      <c r="K1523" s="12">
        <f>CEILING(H1518*J1523/100*0.9,2.5)</f>
        <v>152.5</v>
      </c>
      <c r="M1523" s="9"/>
      <c r="N1523" s="14"/>
      <c r="O1523" s="11"/>
      <c r="P1523" s="15">
        <v>5</v>
      </c>
      <c r="Q1523" s="11">
        <v>60</v>
      </c>
      <c r="R1523" s="12">
        <f>CEILING(O1518*Q1523/100*0.9,5)</f>
        <v>115</v>
      </c>
      <c r="T1523" s="9"/>
      <c r="U1523" s="9"/>
      <c r="V1523" s="9"/>
      <c r="W1523" s="9"/>
      <c r="X1523" s="9"/>
      <c r="Y1523" s="9"/>
      <c r="Z1523" s="9"/>
      <c r="AA1523" s="9"/>
    </row>
    <row r="1524" spans="1:27" ht="16.5" thickTop="1" thickBot="1" x14ac:dyDescent="0.3">
      <c r="A1524" s="9"/>
      <c r="B1524" s="1" t="s">
        <v>140</v>
      </c>
      <c r="C1524" s="18">
        <f>IF(H1524&gt;3.4,0,H1524)+IF(O1524&gt;3.4,0,O1524)</f>
        <v>4</v>
      </c>
      <c r="D1524" s="18" t="s">
        <v>15</v>
      </c>
      <c r="E1524" s="34" t="s">
        <v>2</v>
      </c>
      <c r="F1524" s="11"/>
      <c r="G1524" s="14" t="s">
        <v>14</v>
      </c>
      <c r="H1524" s="11">
        <v>3</v>
      </c>
      <c r="I1524" s="11"/>
      <c r="J1524" s="11"/>
      <c r="K1524" s="11"/>
      <c r="L1524" s="9"/>
      <c r="M1524" s="9"/>
      <c r="N1524" s="14" t="s">
        <v>12</v>
      </c>
      <c r="O1524" s="11">
        <v>1</v>
      </c>
      <c r="P1524" s="11"/>
      <c r="Q1524" s="11"/>
      <c r="R1524" s="11"/>
      <c r="S1524" s="9"/>
      <c r="T1524" s="9"/>
      <c r="U1524" s="30"/>
      <c r="V1524" s="29" t="s">
        <v>49</v>
      </c>
      <c r="W1524" s="9"/>
      <c r="X1524" s="31" t="s">
        <v>27</v>
      </c>
      <c r="Y1524" s="9"/>
      <c r="Z1524" s="9"/>
      <c r="AA1524" s="9"/>
    </row>
    <row r="1525" spans="1:27" ht="31.5" thickTop="1" thickBot="1" x14ac:dyDescent="0.3">
      <c r="A1525" s="9"/>
      <c r="B1525" s="9"/>
      <c r="C1525" s="9"/>
      <c r="D1525" s="9"/>
      <c r="E1525" s="11"/>
      <c r="F1525" s="11"/>
      <c r="G1525" s="14"/>
      <c r="H1525" s="20">
        <f>H1518</f>
        <v>187.5</v>
      </c>
      <c r="I1525" s="11" t="s">
        <v>31</v>
      </c>
      <c r="J1525" s="11" t="s">
        <v>30</v>
      </c>
      <c r="K1525" s="11" t="s">
        <v>34</v>
      </c>
      <c r="L1525" s="10" t="s">
        <v>32</v>
      </c>
      <c r="M1525" s="10"/>
      <c r="N1525" s="14" t="s">
        <v>33</v>
      </c>
      <c r="O1525" s="20">
        <f>O1504+IF(S1507&lt;3.5,2.5,5)</f>
        <v>215</v>
      </c>
      <c r="P1525" s="11" t="s">
        <v>31</v>
      </c>
      <c r="Q1525" s="11" t="s">
        <v>30</v>
      </c>
      <c r="R1525" s="11" t="s">
        <v>34</v>
      </c>
      <c r="S1525" s="10" t="s">
        <v>32</v>
      </c>
      <c r="T1525" s="10"/>
      <c r="U1525" s="26" t="s">
        <v>34</v>
      </c>
      <c r="V1525" s="26" t="s">
        <v>48</v>
      </c>
      <c r="W1525" s="26" t="s">
        <v>34</v>
      </c>
      <c r="X1525" s="26" t="s">
        <v>48</v>
      </c>
      <c r="Y1525" s="9"/>
      <c r="Z1525" s="9"/>
      <c r="AA1525" s="9"/>
    </row>
    <row r="1526" spans="1:27" ht="16.5" thickTop="1" thickBot="1" x14ac:dyDescent="0.3">
      <c r="A1526" s="9"/>
      <c r="B1526" s="9"/>
      <c r="C1526" s="9"/>
      <c r="D1526" s="9"/>
      <c r="E1526" s="11"/>
      <c r="F1526" s="11"/>
      <c r="G1526" s="14"/>
      <c r="H1526" s="11"/>
      <c r="I1526" s="15">
        <v>5</v>
      </c>
      <c r="J1526" s="11">
        <v>75</v>
      </c>
      <c r="K1526" s="12">
        <f>CEILING(H1525*0.9*J1526/100,2.5)</f>
        <v>127.5</v>
      </c>
      <c r="M1526" s="9"/>
      <c r="N1526" s="14"/>
      <c r="O1526" s="11"/>
      <c r="P1526" s="15">
        <v>5</v>
      </c>
      <c r="Q1526" s="11">
        <v>65</v>
      </c>
      <c r="R1526" s="12">
        <f>CEILING(O1525*Q1526/100*0.9,5)</f>
        <v>130</v>
      </c>
      <c r="T1526" s="9"/>
      <c r="U1526" s="8">
        <f>IF(V1508&gt;11.5,U1508+2.5,U1508)</f>
        <v>70</v>
      </c>
      <c r="V1526" s="4"/>
      <c r="W1526" s="8">
        <f>IF(X1522&gt;11.5,W1522+2.5,W1522)</f>
        <v>42.5</v>
      </c>
      <c r="X1526" s="24"/>
      <c r="Y1526" s="9"/>
      <c r="Z1526" s="9"/>
      <c r="AA1526" s="9"/>
    </row>
    <row r="1527" spans="1:27" ht="16.5" thickTop="1" thickBot="1" x14ac:dyDescent="0.3">
      <c r="A1527" s="9"/>
      <c r="B1527" s="9"/>
      <c r="C1527" s="9"/>
      <c r="D1527" s="9"/>
      <c r="E1527" s="11"/>
      <c r="F1527" s="11"/>
      <c r="G1527" s="14"/>
      <c r="H1527" s="11"/>
      <c r="I1527" s="15">
        <v>3</v>
      </c>
      <c r="J1527" s="11">
        <v>85</v>
      </c>
      <c r="K1527" s="12">
        <f>CEILING(H1525*0.9*J1527/100,2.5)</f>
        <v>145</v>
      </c>
      <c r="M1527" s="9"/>
      <c r="N1527" s="14"/>
      <c r="O1527" s="11"/>
      <c r="P1527" s="15">
        <v>5</v>
      </c>
      <c r="Q1527" s="11">
        <v>65</v>
      </c>
      <c r="R1527" s="12">
        <f>CEILING(O1525*Q1527/100*0.9,5)</f>
        <v>130</v>
      </c>
      <c r="T1527" s="9"/>
      <c r="U1527" s="8">
        <f>U1526</f>
        <v>70</v>
      </c>
      <c r="V1527" s="4"/>
      <c r="W1527" s="8">
        <f>W1526</f>
        <v>42.5</v>
      </c>
      <c r="X1527" s="24"/>
      <c r="Y1527" s="9"/>
      <c r="Z1527" s="9"/>
      <c r="AA1527" s="9"/>
    </row>
    <row r="1528" spans="1:27" ht="16.5" thickTop="1" thickBot="1" x14ac:dyDescent="0.3">
      <c r="A1528" s="9"/>
      <c r="B1528" s="9"/>
      <c r="C1528" s="9"/>
      <c r="D1528" s="9"/>
      <c r="E1528" s="11"/>
      <c r="F1528" s="11"/>
      <c r="G1528" s="14"/>
      <c r="H1528" s="11" t="s">
        <v>35</v>
      </c>
      <c r="I1528" s="15">
        <v>1</v>
      </c>
      <c r="J1528" s="11">
        <v>95</v>
      </c>
      <c r="K1528" s="12">
        <f>CEILING(H1525*0.9*J1528/100,2.5)</f>
        <v>162.5</v>
      </c>
      <c r="M1528" s="9"/>
      <c r="N1528" s="14"/>
      <c r="O1528" s="11"/>
      <c r="P1528" s="15">
        <v>5</v>
      </c>
      <c r="Q1528" s="11">
        <v>75</v>
      </c>
      <c r="R1528" s="12">
        <f>CEILING(O1525*Q1528/100*0.9,5)</f>
        <v>150</v>
      </c>
      <c r="T1528" s="9"/>
      <c r="U1528" s="8">
        <f>U1527</f>
        <v>70</v>
      </c>
      <c r="V1528" s="4"/>
      <c r="W1528" s="8">
        <f>W1527</f>
        <v>42.5</v>
      </c>
      <c r="X1528" s="24"/>
      <c r="Y1528" s="9"/>
      <c r="Z1528" s="9"/>
      <c r="AA1528" s="9"/>
    </row>
    <row r="1529" spans="1:27" ht="16.5" thickTop="1" thickBot="1" x14ac:dyDescent="0.3">
      <c r="A1529" s="9"/>
      <c r="B1529" s="9"/>
      <c r="C1529" s="9"/>
      <c r="D1529" s="9"/>
      <c r="E1529" s="11"/>
      <c r="F1529" s="11"/>
      <c r="G1529" s="14"/>
      <c r="H1529" s="11"/>
      <c r="I1529" s="11"/>
      <c r="J1529" s="11"/>
      <c r="K1529" s="11"/>
      <c r="L1529" s="9"/>
      <c r="M1529" s="9"/>
      <c r="N1529" s="14"/>
      <c r="O1529" s="11"/>
      <c r="P1529" s="15">
        <v>5</v>
      </c>
      <c r="Q1529" s="11">
        <v>75</v>
      </c>
      <c r="R1529" s="12">
        <f>CEILING(O1525*Q1529/100*0.9,5)</f>
        <v>150</v>
      </c>
      <c r="T1529" s="9"/>
      <c r="U1529" s="8">
        <f>U1528</f>
        <v>70</v>
      </c>
      <c r="V1529" s="4"/>
      <c r="W1529" s="8">
        <f>W1528</f>
        <v>42.5</v>
      </c>
      <c r="X1529" s="25"/>
      <c r="Y1529" s="9"/>
      <c r="Z1529" s="9"/>
      <c r="AA1529" s="9"/>
    </row>
    <row r="1530" spans="1:27" ht="16.5" thickTop="1" thickBot="1" x14ac:dyDescent="0.3">
      <c r="A1530" s="9"/>
      <c r="B1530" s="9"/>
      <c r="C1530" s="9"/>
      <c r="D1530" s="9"/>
      <c r="E1530" s="11"/>
      <c r="F1530" s="11"/>
      <c r="G1530" s="14"/>
      <c r="H1530" s="11"/>
      <c r="I1530" s="11"/>
      <c r="J1530" s="11"/>
      <c r="K1530" s="11"/>
      <c r="L1530" s="9"/>
      <c r="M1530" s="9"/>
      <c r="N1530" s="14"/>
      <c r="O1530" s="11"/>
      <c r="P1530" s="16">
        <v>5</v>
      </c>
      <c r="Q1530" s="11">
        <v>85</v>
      </c>
      <c r="R1530" s="12">
        <f>CEILING(O1525*Q1530/100*0.9,5)</f>
        <v>165</v>
      </c>
      <c r="T1530" s="9"/>
      <c r="U1530" s="9"/>
      <c r="V1530" s="9"/>
      <c r="W1530" s="9"/>
      <c r="X1530" s="9"/>
      <c r="Y1530" s="9"/>
      <c r="Z1530" s="9"/>
      <c r="AA1530" s="9"/>
    </row>
    <row r="1531" spans="1:27" ht="16.5" thickTop="1" thickBot="1" x14ac:dyDescent="0.3">
      <c r="A1531" s="9"/>
      <c r="B1531" s="9"/>
      <c r="C1531">
        <f>IF(H1531&gt;3.4,0,H1531)+IF(O1531&gt;3.4,0,O1531)</f>
        <v>2</v>
      </c>
      <c r="D1531" t="s">
        <v>16</v>
      </c>
      <c r="E1531" t="s">
        <v>3</v>
      </c>
      <c r="F1531" s="9"/>
      <c r="G1531" s="14" t="s">
        <v>4</v>
      </c>
      <c r="H1531" s="11">
        <v>4</v>
      </c>
      <c r="I1531" s="11"/>
      <c r="J1531" s="11"/>
      <c r="K1531" s="11"/>
      <c r="L1531" s="9"/>
      <c r="M1531" s="9"/>
      <c r="N1531" s="14" t="s">
        <v>13</v>
      </c>
      <c r="O1531" s="11">
        <v>2</v>
      </c>
      <c r="P1531" s="11"/>
      <c r="Q1531" s="11"/>
      <c r="R1531" s="11"/>
      <c r="S1531" s="9"/>
      <c r="T1531" s="9"/>
      <c r="U1531" s="9"/>
      <c r="V1531" s="28" t="s">
        <v>28</v>
      </c>
      <c r="W1531" s="9"/>
      <c r="X1531" s="27" t="s">
        <v>25</v>
      </c>
      <c r="Y1531" s="9"/>
      <c r="Z1531" s="27" t="s">
        <v>26</v>
      </c>
      <c r="AA1531" s="9"/>
    </row>
    <row r="1532" spans="1:27" ht="31.5" thickTop="1" thickBot="1" x14ac:dyDescent="0.3">
      <c r="A1532" s="9"/>
      <c r="B1532" s="9"/>
      <c r="C1532" s="9"/>
      <c r="D1532" s="9"/>
      <c r="E1532" s="11"/>
      <c r="F1532" s="11"/>
      <c r="G1532" s="14" t="s">
        <v>33</v>
      </c>
      <c r="H1532" s="20">
        <f>H1511</f>
        <v>107.5</v>
      </c>
      <c r="I1532" s="11" t="s">
        <v>31</v>
      </c>
      <c r="J1532" s="11" t="s">
        <v>30</v>
      </c>
      <c r="K1532" s="11" t="s">
        <v>34</v>
      </c>
      <c r="L1532" s="10" t="s">
        <v>32</v>
      </c>
      <c r="M1532" s="10"/>
      <c r="N1532" s="14" t="s">
        <v>33</v>
      </c>
      <c r="O1532" s="20">
        <f>O1511</f>
        <v>255</v>
      </c>
      <c r="P1532" s="11" t="s">
        <v>31</v>
      </c>
      <c r="Q1532" s="11" t="s">
        <v>30</v>
      </c>
      <c r="R1532" s="11" t="s">
        <v>34</v>
      </c>
      <c r="S1532" s="10" t="s">
        <v>32</v>
      </c>
      <c r="T1532" s="10"/>
      <c r="U1532" s="26" t="s">
        <v>34</v>
      </c>
      <c r="V1532" s="26" t="s">
        <v>48</v>
      </c>
      <c r="W1532" s="26" t="s">
        <v>34</v>
      </c>
      <c r="X1532" s="26" t="s">
        <v>48</v>
      </c>
      <c r="Y1532" s="26" t="s">
        <v>34</v>
      </c>
      <c r="Z1532" s="26" t="s">
        <v>48</v>
      </c>
      <c r="AA1532" s="9"/>
    </row>
    <row r="1533" spans="1:27" ht="16.5" thickTop="1" thickBot="1" x14ac:dyDescent="0.3">
      <c r="A1533" s="9"/>
      <c r="B1533" s="9"/>
      <c r="C1533" s="9"/>
      <c r="D1533" s="9"/>
      <c r="E1533" s="11"/>
      <c r="F1533" s="11"/>
      <c r="G1533" s="14"/>
      <c r="H1533" s="11"/>
      <c r="I1533" s="15">
        <v>5</v>
      </c>
      <c r="J1533" s="11">
        <v>40</v>
      </c>
      <c r="K1533" s="12">
        <f>CEILING(H1532*J1533/100*0.9,2.5)</f>
        <v>40</v>
      </c>
      <c r="M1533" s="9"/>
      <c r="N1533" s="14"/>
      <c r="O1533" s="11"/>
      <c r="P1533" s="15">
        <v>3</v>
      </c>
      <c r="Q1533" s="11">
        <v>70</v>
      </c>
      <c r="R1533" s="12">
        <f>CEILING(O1532*Q1533/100*0.9,5)</f>
        <v>165</v>
      </c>
      <c r="T1533" s="9"/>
      <c r="U1533" s="8">
        <f>IF(V1515&gt;11.5,U1515+2.5,U1515)</f>
        <v>17.5</v>
      </c>
      <c r="V1533" s="4"/>
      <c r="W1533" s="8">
        <f>IF(X1515&gt;11.5,W1515+2.5,W1515)</f>
        <v>35</v>
      </c>
      <c r="X1533" s="24"/>
      <c r="Y1533" s="8">
        <f>IF(Z1515&gt;11.5,Y1515+2,Y1515)</f>
        <v>8</v>
      </c>
      <c r="Z1533" s="24"/>
      <c r="AA1533" s="9"/>
    </row>
    <row r="1534" spans="1:27" ht="16.5" thickTop="1" thickBot="1" x14ac:dyDescent="0.3">
      <c r="A1534" s="9"/>
      <c r="B1534" s="9"/>
      <c r="C1534" s="9"/>
      <c r="D1534" s="9"/>
      <c r="E1534" s="11"/>
      <c r="F1534" s="11"/>
      <c r="G1534" s="14"/>
      <c r="H1534" s="11"/>
      <c r="I1534" s="15">
        <v>5</v>
      </c>
      <c r="J1534" s="11">
        <v>40</v>
      </c>
      <c r="K1534" s="12">
        <f>CEILING(H1532*J1534/100*0.9,2.5)</f>
        <v>40</v>
      </c>
      <c r="M1534" s="9"/>
      <c r="N1534" s="14"/>
      <c r="O1534" s="11"/>
      <c r="P1534" s="15">
        <v>3</v>
      </c>
      <c r="Q1534" s="11">
        <v>70</v>
      </c>
      <c r="R1534" s="12">
        <f>CEILING(O1532*Q1534/100*0.9,5)</f>
        <v>165</v>
      </c>
      <c r="T1534" s="9"/>
      <c r="U1534" s="8">
        <f>U1533</f>
        <v>17.5</v>
      </c>
      <c r="V1534" s="3"/>
      <c r="W1534" s="8">
        <f>W1533</f>
        <v>35</v>
      </c>
      <c r="X1534" s="24"/>
      <c r="Y1534" s="8">
        <f>Y1533</f>
        <v>8</v>
      </c>
      <c r="Z1534" s="24"/>
      <c r="AA1534" s="9"/>
    </row>
    <row r="1535" spans="1:27" ht="16.5" thickTop="1" thickBot="1" x14ac:dyDescent="0.3">
      <c r="A1535" s="9"/>
      <c r="B1535" s="9"/>
      <c r="C1535" s="9"/>
      <c r="D1535" s="9"/>
      <c r="E1535" s="11"/>
      <c r="F1535" s="11"/>
      <c r="G1535" s="14"/>
      <c r="H1535" s="11"/>
      <c r="I1535" s="15">
        <v>5</v>
      </c>
      <c r="J1535" s="11">
        <v>50</v>
      </c>
      <c r="K1535" s="12">
        <f>CEILING(H1532*J1535/100*0.9,2.5)</f>
        <v>50</v>
      </c>
      <c r="M1535" s="9"/>
      <c r="N1535" s="14"/>
      <c r="O1535" s="11"/>
      <c r="P1535" s="15">
        <v>3</v>
      </c>
      <c r="Q1535" s="11">
        <v>80</v>
      </c>
      <c r="R1535" s="12">
        <f>CEILING(O1532*Q1535/100*0.9,5)</f>
        <v>185</v>
      </c>
      <c r="T1535" s="9"/>
      <c r="U1535" s="8">
        <f>U1534</f>
        <v>17.5</v>
      </c>
      <c r="W1535" s="8">
        <f>W1534</f>
        <v>35</v>
      </c>
      <c r="X1535" s="24"/>
      <c r="Y1535" s="8">
        <f>Y1534</f>
        <v>8</v>
      </c>
      <c r="Z1535" s="24"/>
      <c r="AA1535" s="9"/>
    </row>
    <row r="1536" spans="1:27" ht="16.5" thickTop="1" thickBot="1" x14ac:dyDescent="0.3">
      <c r="A1536" s="9"/>
      <c r="B1536" s="9"/>
      <c r="C1536" s="9"/>
      <c r="D1536" s="9"/>
      <c r="E1536" s="11"/>
      <c r="F1536" s="11"/>
      <c r="G1536" s="14"/>
      <c r="H1536" s="11"/>
      <c r="I1536" s="15">
        <v>5</v>
      </c>
      <c r="J1536" s="11">
        <v>50</v>
      </c>
      <c r="K1536" s="12">
        <f>CEILING(H1532*J1536/100*0.9,2.5)</f>
        <v>50</v>
      </c>
      <c r="M1536" s="9"/>
      <c r="N1536" s="14"/>
      <c r="O1536" s="11"/>
      <c r="P1536" s="15">
        <v>3</v>
      </c>
      <c r="Q1536" s="11">
        <v>80</v>
      </c>
      <c r="R1536" s="12">
        <f>CEILING(O1532*Q1536/100*0.9,5)</f>
        <v>185</v>
      </c>
      <c r="T1536" s="9"/>
      <c r="U1536" s="8">
        <f>U1535</f>
        <v>17.5</v>
      </c>
      <c r="W1536" s="8">
        <f>W1535</f>
        <v>35</v>
      </c>
      <c r="X1536" s="25"/>
      <c r="Y1536" s="8">
        <f>Y1535</f>
        <v>8</v>
      </c>
      <c r="Z1536" s="25"/>
      <c r="AA1536" s="9"/>
    </row>
    <row r="1537" spans="1:27" ht="16.5" thickTop="1" thickBot="1" x14ac:dyDescent="0.3">
      <c r="A1537" s="9"/>
      <c r="B1537" s="9"/>
      <c r="C1537" s="9"/>
      <c r="D1537" s="9"/>
      <c r="E1537" s="11"/>
      <c r="F1537" s="11"/>
      <c r="G1537" s="14"/>
      <c r="H1537" s="11"/>
      <c r="I1537" s="16">
        <v>5</v>
      </c>
      <c r="J1537" s="11">
        <v>60</v>
      </c>
      <c r="K1537" s="12">
        <f>CEILING(H1532*J1537/100*0.9,2.5)</f>
        <v>60</v>
      </c>
      <c r="M1537" s="9"/>
      <c r="N1537" s="14"/>
      <c r="O1537" s="11"/>
      <c r="P1537" s="16">
        <v>3</v>
      </c>
      <c r="Q1537" s="11">
        <v>90</v>
      </c>
      <c r="R1537" s="12">
        <f>CEILING(O1532*Q1537/100*0.9,5)</f>
        <v>210</v>
      </c>
      <c r="T1537" s="9"/>
      <c r="U1537" s="9"/>
      <c r="V1537" s="9"/>
      <c r="W1537" s="9"/>
      <c r="X1537" s="9"/>
      <c r="Y1537" s="9"/>
      <c r="Z1537" s="9"/>
      <c r="AA1537" s="9"/>
    </row>
    <row r="1538" spans="1:27" ht="16.5" thickTop="1" thickBot="1" x14ac:dyDescent="0.3">
      <c r="A1538" s="9"/>
      <c r="B1538" s="9"/>
      <c r="C1538">
        <f>IF(H1538&gt;3.4,0,H1538)+IF(O1538&gt;3.4,0,O1538)</f>
        <v>2</v>
      </c>
      <c r="D1538" t="s">
        <v>17</v>
      </c>
      <c r="E1538" t="s">
        <v>2</v>
      </c>
      <c r="F1538" s="9"/>
      <c r="G1538" s="14" t="s">
        <v>14</v>
      </c>
      <c r="H1538" s="11">
        <v>4</v>
      </c>
      <c r="I1538" s="11"/>
      <c r="J1538" s="11"/>
      <c r="K1538" s="11"/>
      <c r="L1538" s="9"/>
      <c r="M1538" s="9"/>
      <c r="N1538" s="14" t="s">
        <v>12</v>
      </c>
      <c r="O1538" s="11">
        <v>2</v>
      </c>
      <c r="P1538" s="11"/>
      <c r="Q1538" s="11"/>
      <c r="R1538" s="11"/>
      <c r="S1538" s="9"/>
      <c r="T1538" s="9"/>
      <c r="U1538" s="9"/>
      <c r="V1538" s="27" t="s">
        <v>47</v>
      </c>
      <c r="W1538" s="9"/>
      <c r="X1538" s="17" t="s">
        <v>27</v>
      </c>
      <c r="Y1538" s="9"/>
      <c r="Z1538" s="9"/>
      <c r="AA1538" s="9"/>
    </row>
    <row r="1539" spans="1:27" ht="31.5" thickTop="1" thickBot="1" x14ac:dyDescent="0.3">
      <c r="A1539" s="9"/>
      <c r="B1539" s="9"/>
      <c r="C1539" s="9"/>
      <c r="D1539" s="9"/>
      <c r="E1539" s="11"/>
      <c r="F1539" s="11"/>
      <c r="G1539" s="14" t="s">
        <v>33</v>
      </c>
      <c r="H1539" s="20">
        <f>H1525</f>
        <v>187.5</v>
      </c>
      <c r="I1539" s="11" t="s">
        <v>31</v>
      </c>
      <c r="J1539" s="11" t="s">
        <v>30</v>
      </c>
      <c r="K1539" s="11" t="s">
        <v>34</v>
      </c>
      <c r="L1539" s="10" t="s">
        <v>32</v>
      </c>
      <c r="M1539" s="10"/>
      <c r="N1539" s="14" t="s">
        <v>33</v>
      </c>
      <c r="O1539" s="20">
        <f>O1525</f>
        <v>215</v>
      </c>
      <c r="P1539" s="11" t="s">
        <v>31</v>
      </c>
      <c r="Q1539" s="11" t="s">
        <v>30</v>
      </c>
      <c r="R1539" s="11" t="s">
        <v>34</v>
      </c>
      <c r="S1539" s="10" t="s">
        <v>32</v>
      </c>
      <c r="T1539" s="10"/>
      <c r="U1539" s="26" t="s">
        <v>34</v>
      </c>
      <c r="V1539" s="26" t="s">
        <v>48</v>
      </c>
      <c r="W1539" s="26" t="s">
        <v>34</v>
      </c>
      <c r="X1539" s="26" t="s">
        <v>48</v>
      </c>
      <c r="Y1539" s="9"/>
      <c r="Z1539" s="9"/>
      <c r="AA1539" s="9"/>
    </row>
    <row r="1540" spans="1:27" ht="16.5" thickTop="1" thickBot="1" x14ac:dyDescent="0.3">
      <c r="A1540" s="9"/>
      <c r="B1540" s="9"/>
      <c r="C1540" s="9"/>
      <c r="D1540" s="9"/>
      <c r="E1540" s="11"/>
      <c r="F1540" s="11"/>
      <c r="G1540" s="14"/>
      <c r="H1540" s="11"/>
      <c r="I1540" s="15">
        <v>5</v>
      </c>
      <c r="J1540" s="11">
        <v>40</v>
      </c>
      <c r="K1540" s="12">
        <f>CEILING(H1539*J1540/100*0.9,2.5)</f>
        <v>67.5</v>
      </c>
      <c r="M1540" s="9"/>
      <c r="N1540" s="14"/>
      <c r="O1540" s="11"/>
      <c r="P1540" s="15">
        <v>3</v>
      </c>
      <c r="Q1540" s="11">
        <v>70</v>
      </c>
      <c r="R1540" s="12">
        <f>CEILING(O1539*Q1540/100*0.9,5)</f>
        <v>140</v>
      </c>
      <c r="T1540" s="9"/>
      <c r="U1540" s="8">
        <f>IF(V1522&gt;11.5,U1522+2.5,U1522)</f>
        <v>60</v>
      </c>
      <c r="W1540" s="8">
        <f>IF(X1522&gt;11.5,W1522+2.5,W1522)</f>
        <v>42.5</v>
      </c>
      <c r="X1540" s="24"/>
      <c r="Y1540" s="9"/>
      <c r="Z1540" s="9"/>
      <c r="AA1540" s="9"/>
    </row>
    <row r="1541" spans="1:27" ht="16.5" thickTop="1" thickBot="1" x14ac:dyDescent="0.3">
      <c r="A1541" s="9"/>
      <c r="B1541" s="9"/>
      <c r="C1541" s="9"/>
      <c r="D1541" s="9"/>
      <c r="E1541" s="11"/>
      <c r="F1541" s="11"/>
      <c r="G1541" s="14"/>
      <c r="H1541" s="11"/>
      <c r="I1541" s="15">
        <v>5</v>
      </c>
      <c r="J1541" s="11">
        <v>40</v>
      </c>
      <c r="K1541" s="12">
        <f>CEILING(H1539*J1541/100*0.9,2.5)</f>
        <v>67.5</v>
      </c>
      <c r="M1541" s="9"/>
      <c r="N1541" s="14"/>
      <c r="O1541" s="11"/>
      <c r="P1541" s="15">
        <v>3</v>
      </c>
      <c r="Q1541" s="11">
        <v>70</v>
      </c>
      <c r="R1541" s="12">
        <f>CEILING(O1539*Q1541/100*0.9,5)</f>
        <v>140</v>
      </c>
      <c r="T1541" s="9"/>
      <c r="U1541" s="8">
        <f>U1540</f>
        <v>60</v>
      </c>
      <c r="W1541" s="8">
        <f>W1540</f>
        <v>42.5</v>
      </c>
      <c r="X1541" s="24"/>
      <c r="Y1541" s="9"/>
      <c r="Z1541" s="9"/>
      <c r="AA1541" s="9"/>
    </row>
    <row r="1542" spans="1:27" ht="16.5" thickTop="1" thickBot="1" x14ac:dyDescent="0.3">
      <c r="A1542" s="9"/>
      <c r="B1542" s="9"/>
      <c r="C1542" s="9"/>
      <c r="D1542" s="9"/>
      <c r="E1542" s="11"/>
      <c r="F1542" s="11"/>
      <c r="G1542" s="14"/>
      <c r="H1542" s="11"/>
      <c r="I1542" s="15">
        <v>5</v>
      </c>
      <c r="J1542" s="11">
        <v>50</v>
      </c>
      <c r="K1542" s="12">
        <f>CEILING(H1539*J1542/100*0.9,2.5)</f>
        <v>85</v>
      </c>
      <c r="M1542" s="9"/>
      <c r="N1542" s="14"/>
      <c r="O1542" s="11"/>
      <c r="P1542" s="15">
        <v>3</v>
      </c>
      <c r="Q1542" s="11">
        <v>80</v>
      </c>
      <c r="R1542" s="12">
        <f>CEILING(O1539*Q1542/100*0.9,5)</f>
        <v>155</v>
      </c>
      <c r="T1542" s="9"/>
      <c r="U1542" s="8">
        <f>U1541</f>
        <v>60</v>
      </c>
      <c r="W1542" s="8">
        <f>W1541</f>
        <v>42.5</v>
      </c>
      <c r="X1542" s="24"/>
      <c r="Y1542" s="9"/>
      <c r="Z1542" s="9"/>
      <c r="AA1542" s="9"/>
    </row>
    <row r="1543" spans="1:27" ht="16.5" thickTop="1" thickBot="1" x14ac:dyDescent="0.3">
      <c r="A1543" s="9"/>
      <c r="B1543" s="9"/>
      <c r="C1543" s="9"/>
      <c r="D1543" s="9"/>
      <c r="E1543" s="11"/>
      <c r="F1543" s="11"/>
      <c r="G1543" s="14"/>
      <c r="H1543" s="11"/>
      <c r="I1543" s="15">
        <v>5</v>
      </c>
      <c r="J1543" s="11">
        <v>50</v>
      </c>
      <c r="K1543" s="12">
        <f>CEILING(H1539*J1543/100*0.9,2.5)</f>
        <v>85</v>
      </c>
      <c r="M1543" s="9"/>
      <c r="N1543" s="14"/>
      <c r="O1543" s="11"/>
      <c r="P1543" s="15">
        <v>3</v>
      </c>
      <c r="Q1543" s="11">
        <v>80</v>
      </c>
      <c r="R1543" s="12">
        <f>CEILING(O1539*Q1543/100*0.9,5)</f>
        <v>155</v>
      </c>
      <c r="T1543" s="9"/>
      <c r="U1543" s="8">
        <f>U1542</f>
        <v>60</v>
      </c>
      <c r="W1543" s="8">
        <f>W1542</f>
        <v>42.5</v>
      </c>
      <c r="X1543" s="25"/>
      <c r="Y1543" s="9"/>
      <c r="Z1543" s="9"/>
      <c r="AA1543" s="9"/>
    </row>
    <row r="1544" spans="1:27" ht="16.5" thickTop="1" thickBot="1" x14ac:dyDescent="0.3">
      <c r="A1544" s="9"/>
      <c r="B1544" s="9"/>
      <c r="C1544" s="9"/>
      <c r="D1544" s="9"/>
      <c r="E1544" s="11"/>
      <c r="F1544" s="11"/>
      <c r="G1544" s="14"/>
      <c r="H1544" s="11"/>
      <c r="I1544" s="16">
        <v>5</v>
      </c>
      <c r="J1544" s="11">
        <v>60</v>
      </c>
      <c r="K1544" s="12">
        <f>CEILING(H1539*J1544/100*0.9,2.5)</f>
        <v>102.5</v>
      </c>
      <c r="M1544" s="9"/>
      <c r="N1544" s="14"/>
      <c r="O1544" s="11"/>
      <c r="P1544" s="16">
        <v>3</v>
      </c>
      <c r="Q1544" s="11">
        <v>90</v>
      </c>
      <c r="R1544" s="12">
        <f>CEILING(O1539*Q1544/100*0.9,5)</f>
        <v>175</v>
      </c>
      <c r="T1544" s="9"/>
      <c r="U1544" s="9"/>
      <c r="V1544" s="9"/>
      <c r="W1544" s="9"/>
      <c r="X1544" s="9"/>
      <c r="Y1544" s="9"/>
      <c r="Z1544" s="9"/>
      <c r="AA1544" s="9"/>
    </row>
    <row r="1545" spans="1:27" ht="16.5" thickTop="1" thickBot="1" x14ac:dyDescent="0.3">
      <c r="A1545" s="9"/>
      <c r="B1545" s="1" t="s">
        <v>141</v>
      </c>
      <c r="C1545">
        <f>IF(H1545&gt;3.4,0,H1545)+IF(O1545&gt;3.4,0,O1545)</f>
        <v>4</v>
      </c>
      <c r="D1545" t="s">
        <v>15</v>
      </c>
      <c r="E1545" t="s">
        <v>2</v>
      </c>
      <c r="F1545" s="9"/>
      <c r="G1545" s="14" t="s">
        <v>14</v>
      </c>
      <c r="H1545" s="11">
        <v>1</v>
      </c>
      <c r="I1545" s="11"/>
      <c r="J1545" s="11"/>
      <c r="K1545" s="11"/>
      <c r="L1545" s="9"/>
      <c r="M1545" s="9"/>
      <c r="N1545" s="14" t="s">
        <v>12</v>
      </c>
      <c r="O1545" s="11">
        <v>3</v>
      </c>
      <c r="P1545" s="11"/>
      <c r="Q1545" s="11"/>
      <c r="R1545" s="11"/>
      <c r="S1545" s="9"/>
      <c r="T1545" s="9"/>
      <c r="U1545" s="30"/>
      <c r="V1545" s="29" t="s">
        <v>49</v>
      </c>
      <c r="W1545" s="9"/>
      <c r="X1545" s="31" t="s">
        <v>27</v>
      </c>
      <c r="Y1545" s="9"/>
      <c r="Z1545" s="9"/>
      <c r="AA1545" s="9"/>
    </row>
    <row r="1546" spans="1:27" ht="31.5" thickTop="1" thickBot="1" x14ac:dyDescent="0.3">
      <c r="A1546" s="9"/>
      <c r="B1546" s="9"/>
      <c r="C1546" s="9"/>
      <c r="D1546" s="9"/>
      <c r="E1546" s="11"/>
      <c r="F1546" s="11"/>
      <c r="G1546" s="14" t="s">
        <v>33</v>
      </c>
      <c r="H1546" s="20">
        <f>H1539+IF(L1528&lt;3.5,2.5,5)</f>
        <v>190</v>
      </c>
      <c r="I1546" s="11" t="s">
        <v>31</v>
      </c>
      <c r="J1546" s="11" t="s">
        <v>30</v>
      </c>
      <c r="K1546" s="11" t="s">
        <v>34</v>
      </c>
      <c r="L1546" s="10" t="s">
        <v>32</v>
      </c>
      <c r="M1546" s="10"/>
      <c r="N1546" s="14"/>
      <c r="O1546" s="20">
        <f>O1539</f>
        <v>215</v>
      </c>
      <c r="P1546" s="11" t="s">
        <v>31</v>
      </c>
      <c r="Q1546" s="11" t="s">
        <v>30</v>
      </c>
      <c r="R1546" s="11" t="s">
        <v>34</v>
      </c>
      <c r="S1546" s="10" t="s">
        <v>32</v>
      </c>
      <c r="T1546" s="10"/>
      <c r="U1546" s="26" t="s">
        <v>34</v>
      </c>
      <c r="V1546" s="26" t="s">
        <v>48</v>
      </c>
      <c r="W1546" s="26" t="s">
        <v>34</v>
      </c>
      <c r="X1546" s="26" t="s">
        <v>48</v>
      </c>
      <c r="Y1546" s="9"/>
      <c r="Z1546" s="9"/>
      <c r="AA1546" s="9"/>
    </row>
    <row r="1547" spans="1:27" ht="16.5" thickTop="1" thickBot="1" x14ac:dyDescent="0.3">
      <c r="A1547" s="9"/>
      <c r="B1547" s="9"/>
      <c r="C1547" s="9"/>
      <c r="D1547" s="9"/>
      <c r="E1547" s="11"/>
      <c r="F1547" s="11"/>
      <c r="G1547" s="14"/>
      <c r="H1547" s="11"/>
      <c r="I1547" s="15">
        <v>5</v>
      </c>
      <c r="J1547" s="11">
        <v>65</v>
      </c>
      <c r="K1547" s="12">
        <f>CEILING(H1546*J1547/100*0.9,2.5)</f>
        <v>112.5</v>
      </c>
      <c r="M1547" s="9"/>
      <c r="N1547" s="14"/>
      <c r="O1547" s="11"/>
      <c r="P1547" s="15">
        <v>5</v>
      </c>
      <c r="Q1547" s="11">
        <v>75</v>
      </c>
      <c r="R1547" s="12">
        <f>CEILING(O1546*0.9*Q1547/100,5)</f>
        <v>150</v>
      </c>
      <c r="T1547" s="9"/>
      <c r="U1547" s="8">
        <f>IF(V1529&gt;11.5,U1529+2.5,U1529)</f>
        <v>70</v>
      </c>
      <c r="V1547" s="4"/>
      <c r="W1547" s="8">
        <f>IF(X1543&gt;11.5,W1543+2.5,W1543)</f>
        <v>42.5</v>
      </c>
      <c r="X1547" s="24"/>
      <c r="Y1547" s="9"/>
      <c r="Z1547" s="9"/>
      <c r="AA1547" s="9"/>
    </row>
    <row r="1548" spans="1:27" ht="16.5" thickTop="1" thickBot="1" x14ac:dyDescent="0.3">
      <c r="A1548" s="9"/>
      <c r="B1548" s="9"/>
      <c r="C1548" s="9"/>
      <c r="D1548" s="9"/>
      <c r="E1548" s="11"/>
      <c r="F1548" s="11"/>
      <c r="G1548" s="14"/>
      <c r="H1548" s="11"/>
      <c r="I1548" s="15">
        <v>5</v>
      </c>
      <c r="J1548" s="11">
        <v>65</v>
      </c>
      <c r="K1548" s="12">
        <f>CEILING(H1546*J1548/100*0.9,2.5)</f>
        <v>112.5</v>
      </c>
      <c r="M1548" s="9"/>
      <c r="N1548" s="14"/>
      <c r="O1548" s="11"/>
      <c r="P1548" s="15">
        <v>3</v>
      </c>
      <c r="Q1548" s="11">
        <v>85</v>
      </c>
      <c r="R1548" s="12">
        <f>CEILING(O1546*0.9*Q1548/100,5)</f>
        <v>165</v>
      </c>
      <c r="T1548" s="9"/>
      <c r="U1548" s="8">
        <f>U1547</f>
        <v>70</v>
      </c>
      <c r="V1548" s="4"/>
      <c r="W1548" s="8">
        <f>W1547</f>
        <v>42.5</v>
      </c>
      <c r="X1548" s="24"/>
      <c r="Y1548" s="9"/>
      <c r="Z1548" s="9"/>
      <c r="AA1548" s="9"/>
    </row>
    <row r="1549" spans="1:27" ht="16.5" thickTop="1" thickBot="1" x14ac:dyDescent="0.3">
      <c r="A1549" s="9"/>
      <c r="B1549" s="9"/>
      <c r="C1549" s="9"/>
      <c r="D1549" s="9"/>
      <c r="E1549" s="11"/>
      <c r="F1549" s="11"/>
      <c r="G1549" s="14"/>
      <c r="H1549" s="11"/>
      <c r="I1549" s="15">
        <v>5</v>
      </c>
      <c r="J1549" s="11">
        <v>75</v>
      </c>
      <c r="K1549" s="12">
        <f>CEILING(H1546*J1549/100*0.9,2.5)</f>
        <v>130</v>
      </c>
      <c r="M1549" s="9"/>
      <c r="N1549" s="14"/>
      <c r="O1549" s="11" t="s">
        <v>35</v>
      </c>
      <c r="P1549" s="15">
        <v>1</v>
      </c>
      <c r="Q1549" s="11">
        <v>95</v>
      </c>
      <c r="R1549" s="12">
        <f>CEILING(O1546*0.9*Q1549/100,5)</f>
        <v>185</v>
      </c>
      <c r="T1549" s="9"/>
      <c r="U1549" s="8">
        <f>U1548</f>
        <v>70</v>
      </c>
      <c r="V1549" s="4"/>
      <c r="W1549" s="8">
        <f>W1548</f>
        <v>42.5</v>
      </c>
      <c r="X1549" s="24"/>
      <c r="Y1549" s="9"/>
      <c r="Z1549" s="9"/>
      <c r="AA1549" s="9"/>
    </row>
    <row r="1550" spans="1:27" ht="16.5" thickTop="1" thickBot="1" x14ac:dyDescent="0.3">
      <c r="A1550" s="9"/>
      <c r="B1550" s="9"/>
      <c r="C1550" s="9"/>
      <c r="D1550" s="9"/>
      <c r="E1550" s="11"/>
      <c r="F1550" s="11"/>
      <c r="G1550" s="14"/>
      <c r="H1550" s="11"/>
      <c r="I1550" s="15">
        <v>5</v>
      </c>
      <c r="J1550" s="11">
        <v>75</v>
      </c>
      <c r="K1550" s="12">
        <f>CEILING(H1546*J1550/100*0.9,2.5)</f>
        <v>130</v>
      </c>
      <c r="M1550" s="9"/>
      <c r="N1550" s="14"/>
      <c r="O1550" s="11"/>
      <c r="P1550" s="11"/>
      <c r="Q1550" s="11"/>
      <c r="R1550" s="11"/>
      <c r="S1550" s="9"/>
      <c r="T1550" s="9"/>
      <c r="U1550" s="8">
        <f>U1549</f>
        <v>70</v>
      </c>
      <c r="V1550" s="4"/>
      <c r="W1550" s="8">
        <f>W1549</f>
        <v>42.5</v>
      </c>
      <c r="X1550" s="25"/>
      <c r="Y1550" s="9"/>
      <c r="Z1550" s="9"/>
      <c r="AA1550" s="9"/>
    </row>
    <row r="1551" spans="1:27" ht="16.5" thickTop="1" thickBot="1" x14ac:dyDescent="0.3">
      <c r="A1551" s="9"/>
      <c r="B1551" s="9"/>
      <c r="C1551" s="9"/>
      <c r="D1551" s="9"/>
      <c r="E1551" s="11"/>
      <c r="F1551" s="11"/>
      <c r="G1551" s="14"/>
      <c r="H1551" s="11"/>
      <c r="I1551" s="15">
        <v>5</v>
      </c>
      <c r="J1551" s="11">
        <v>85</v>
      </c>
      <c r="K1551" s="12">
        <f>CEILING(H1546*J1551/100*0.9,2.5)</f>
        <v>147.5</v>
      </c>
      <c r="M1551" s="9"/>
      <c r="N1551" s="14"/>
      <c r="O1551" s="11"/>
      <c r="P1551" s="11"/>
      <c r="Q1551" s="11"/>
      <c r="R1551" s="11"/>
      <c r="S1551" s="9"/>
      <c r="T1551" s="9"/>
      <c r="U1551" s="9"/>
      <c r="V1551" s="9"/>
      <c r="W1551" s="9"/>
      <c r="X1551" s="9"/>
      <c r="Y1551" s="9"/>
      <c r="Z1551" s="9"/>
      <c r="AA1551" s="9"/>
    </row>
    <row r="1552" spans="1:27" ht="16.5" thickTop="1" thickBot="1" x14ac:dyDescent="0.3">
      <c r="A1552" s="9"/>
      <c r="B1552" s="9"/>
      <c r="C1552">
        <f>IF(H1552&gt;3.4,0,H1552)+IF(O1552&gt;3.4,0,O1552)</f>
        <v>4</v>
      </c>
      <c r="D1552" t="s">
        <v>16</v>
      </c>
      <c r="E1552" t="s">
        <v>3</v>
      </c>
      <c r="F1552" s="9"/>
      <c r="G1552" s="14" t="s">
        <v>4</v>
      </c>
      <c r="H1552" s="11">
        <v>1</v>
      </c>
      <c r="I1552" s="11"/>
      <c r="J1552" s="11"/>
      <c r="K1552" s="11"/>
      <c r="L1552" s="9"/>
      <c r="M1552" s="9"/>
      <c r="N1552" s="14" t="s">
        <v>13</v>
      </c>
      <c r="O1552" s="11">
        <v>3</v>
      </c>
      <c r="P1552" s="11"/>
      <c r="Q1552" s="11"/>
      <c r="R1552" s="11"/>
      <c r="S1552" s="9"/>
      <c r="T1552" s="9"/>
      <c r="U1552" s="9"/>
      <c r="V1552" s="28" t="s">
        <v>28</v>
      </c>
      <c r="W1552" s="9"/>
      <c r="X1552" s="27" t="s">
        <v>25</v>
      </c>
      <c r="Y1552" s="9"/>
      <c r="Z1552" s="27" t="s">
        <v>26</v>
      </c>
      <c r="AA1552" s="9"/>
    </row>
    <row r="1553" spans="1:27" ht="31.5" thickTop="1" thickBot="1" x14ac:dyDescent="0.3">
      <c r="A1553" s="9"/>
      <c r="B1553" s="9"/>
      <c r="C1553" s="9"/>
      <c r="D1553" s="9"/>
      <c r="E1553" s="11"/>
      <c r="F1553" s="11"/>
      <c r="G1553" s="14" t="s">
        <v>33</v>
      </c>
      <c r="H1553" s="20">
        <f>H1511+IF(L1514&lt;3.5,2.5,5)</f>
        <v>110</v>
      </c>
      <c r="I1553" s="11" t="s">
        <v>31</v>
      </c>
      <c r="J1553" s="11" t="s">
        <v>30</v>
      </c>
      <c r="K1553" s="11" t="s">
        <v>34</v>
      </c>
      <c r="L1553" s="10" t="s">
        <v>32</v>
      </c>
      <c r="M1553" s="10"/>
      <c r="N1553" s="14"/>
      <c r="O1553" s="20">
        <f>O1532</f>
        <v>255</v>
      </c>
      <c r="P1553" s="11" t="s">
        <v>31</v>
      </c>
      <c r="Q1553" s="11" t="s">
        <v>30</v>
      </c>
      <c r="R1553" s="11" t="s">
        <v>34</v>
      </c>
      <c r="S1553" s="10" t="s">
        <v>32</v>
      </c>
      <c r="T1553" s="10"/>
      <c r="U1553" s="26" t="s">
        <v>34</v>
      </c>
      <c r="V1553" s="26" t="s">
        <v>48</v>
      </c>
      <c r="W1553" s="26" t="s">
        <v>34</v>
      </c>
      <c r="X1553" s="26" t="s">
        <v>48</v>
      </c>
      <c r="Y1553" s="26" t="s">
        <v>34</v>
      </c>
      <c r="Z1553" s="26" t="s">
        <v>48</v>
      </c>
      <c r="AA1553" s="9"/>
    </row>
    <row r="1554" spans="1:27" ht="16.5" thickTop="1" thickBot="1" x14ac:dyDescent="0.3">
      <c r="A1554" s="9"/>
      <c r="B1554" s="9"/>
      <c r="C1554" s="9"/>
      <c r="D1554" s="9"/>
      <c r="E1554" s="11"/>
      <c r="F1554" s="11"/>
      <c r="G1554" s="14"/>
      <c r="H1554" s="11"/>
      <c r="I1554" s="15">
        <v>5</v>
      </c>
      <c r="J1554" s="11">
        <v>65</v>
      </c>
      <c r="K1554" s="12">
        <f>CEILING(H1553*J1554/100*0.9,2.5)</f>
        <v>65</v>
      </c>
      <c r="M1554" s="9"/>
      <c r="N1554" s="14"/>
      <c r="O1554" s="11"/>
      <c r="P1554" s="15">
        <v>5</v>
      </c>
      <c r="Q1554" s="11">
        <v>75</v>
      </c>
      <c r="R1554" s="12">
        <f>CEILING(O1553*0.9*Q1554/100,5)</f>
        <v>175</v>
      </c>
      <c r="T1554" s="9"/>
      <c r="U1554" s="8">
        <f>IF(V1536&gt;11.5,U1536+2.5,U1536)</f>
        <v>17.5</v>
      </c>
      <c r="V1554" s="4"/>
      <c r="W1554" s="8">
        <f>IF(X1536&gt;11.5,W1536+2.5,W1536)</f>
        <v>35</v>
      </c>
      <c r="X1554" s="24"/>
      <c r="Y1554" s="8">
        <f>IF(Z1536&gt;11.5,Y1536+2,Y1536)</f>
        <v>8</v>
      </c>
      <c r="Z1554" s="24"/>
      <c r="AA1554" s="9"/>
    </row>
    <row r="1555" spans="1:27" ht="16.5" thickTop="1" thickBot="1" x14ac:dyDescent="0.3">
      <c r="A1555" s="9"/>
      <c r="B1555" s="9"/>
      <c r="C1555" s="9"/>
      <c r="D1555" s="9"/>
      <c r="E1555" s="11"/>
      <c r="F1555" s="11"/>
      <c r="G1555" s="14"/>
      <c r="H1555" s="11"/>
      <c r="I1555" s="15">
        <v>5</v>
      </c>
      <c r="J1555" s="11">
        <v>65</v>
      </c>
      <c r="K1555" s="12">
        <f>CEILING(H1553*J1555/100*0.9,2.5)</f>
        <v>65</v>
      </c>
      <c r="M1555" s="9"/>
      <c r="N1555" s="14"/>
      <c r="O1555" s="11"/>
      <c r="P1555" s="15">
        <v>3</v>
      </c>
      <c r="Q1555" s="11">
        <v>85</v>
      </c>
      <c r="R1555" s="12">
        <f>CEILING(O1553*0.9*Q1555/100,5)</f>
        <v>200</v>
      </c>
      <c r="T1555" s="9"/>
      <c r="U1555" s="8">
        <f>U1554</f>
        <v>17.5</v>
      </c>
      <c r="V1555" s="3"/>
      <c r="W1555" s="8">
        <f>W1554</f>
        <v>35</v>
      </c>
      <c r="X1555" s="24"/>
      <c r="Y1555" s="8">
        <f>Y1554</f>
        <v>8</v>
      </c>
      <c r="Z1555" s="24"/>
      <c r="AA1555" s="9"/>
    </row>
    <row r="1556" spans="1:27" ht="16.5" thickTop="1" thickBot="1" x14ac:dyDescent="0.3">
      <c r="A1556" s="9"/>
      <c r="B1556" s="9"/>
      <c r="C1556" s="9"/>
      <c r="D1556" s="9"/>
      <c r="E1556" s="11"/>
      <c r="F1556" s="11"/>
      <c r="G1556" s="14"/>
      <c r="H1556" s="11"/>
      <c r="I1556" s="15">
        <v>5</v>
      </c>
      <c r="J1556" s="11">
        <v>75</v>
      </c>
      <c r="K1556" s="12">
        <f>CEILING(H1553*J1556/100*0.9,2.5)</f>
        <v>75</v>
      </c>
      <c r="M1556" s="9"/>
      <c r="N1556" s="14"/>
      <c r="O1556" s="11" t="s">
        <v>35</v>
      </c>
      <c r="P1556" s="15">
        <v>1</v>
      </c>
      <c r="Q1556" s="11">
        <v>95</v>
      </c>
      <c r="R1556" s="12">
        <f>CEILING(O1553*0.9*Q1556/100,5)</f>
        <v>220</v>
      </c>
      <c r="T1556" s="9"/>
      <c r="U1556" s="8">
        <f>U1555</f>
        <v>17.5</v>
      </c>
      <c r="W1556" s="8">
        <f>W1555</f>
        <v>35</v>
      </c>
      <c r="X1556" s="24"/>
      <c r="Y1556" s="8">
        <f>Y1555</f>
        <v>8</v>
      </c>
      <c r="Z1556" s="24"/>
      <c r="AA1556" s="9"/>
    </row>
    <row r="1557" spans="1:27" ht="16.5" thickTop="1" thickBot="1" x14ac:dyDescent="0.3">
      <c r="A1557" s="9"/>
      <c r="B1557" s="9"/>
      <c r="C1557" s="9"/>
      <c r="D1557" s="9"/>
      <c r="E1557" s="11"/>
      <c r="F1557" s="11"/>
      <c r="G1557" s="14"/>
      <c r="H1557" s="11"/>
      <c r="I1557" s="15">
        <v>5</v>
      </c>
      <c r="J1557" s="11">
        <v>75</v>
      </c>
      <c r="K1557" s="12">
        <f>CEILING(H1553*J1557/100*0.9,2.5)</f>
        <v>75</v>
      </c>
      <c r="M1557" s="9"/>
      <c r="N1557" s="14"/>
      <c r="O1557" s="11"/>
      <c r="P1557" s="11"/>
      <c r="Q1557" s="11"/>
      <c r="R1557" s="11"/>
      <c r="S1557" s="9"/>
      <c r="T1557" s="9"/>
      <c r="U1557" s="8">
        <f>U1556</f>
        <v>17.5</v>
      </c>
      <c r="W1557" s="8">
        <f>W1556</f>
        <v>35</v>
      </c>
      <c r="X1557" s="25"/>
      <c r="Y1557" s="8">
        <f>Y1556</f>
        <v>8</v>
      </c>
      <c r="Z1557" s="25"/>
      <c r="AA1557" s="9"/>
    </row>
    <row r="1558" spans="1:27" ht="16.5" thickTop="1" thickBot="1" x14ac:dyDescent="0.3">
      <c r="A1558" s="9"/>
      <c r="B1558" s="9"/>
      <c r="C1558" s="9"/>
      <c r="D1558" s="9"/>
      <c r="E1558" s="11"/>
      <c r="F1558" s="11"/>
      <c r="G1558" s="14"/>
      <c r="H1558" s="11"/>
      <c r="I1558" s="15">
        <v>5</v>
      </c>
      <c r="J1558" s="11">
        <v>85</v>
      </c>
      <c r="K1558" s="12">
        <f>CEILING(H1553*J1558/100*0.9,2.5)</f>
        <v>85</v>
      </c>
      <c r="M1558" s="9"/>
      <c r="N1558" s="14"/>
      <c r="O1558" s="11"/>
      <c r="P1558" s="11"/>
      <c r="Q1558" s="11"/>
      <c r="R1558" s="11"/>
      <c r="S1558" s="9"/>
      <c r="T1558" s="9"/>
      <c r="U1558" s="9"/>
      <c r="V1558" s="9"/>
      <c r="W1558" s="9"/>
      <c r="X1558" s="9"/>
      <c r="Y1558" s="9"/>
      <c r="Z1558" s="9"/>
      <c r="AA1558" s="9"/>
    </row>
    <row r="1559" spans="1:27" ht="16.5" thickTop="1" thickBot="1" x14ac:dyDescent="0.3">
      <c r="A1559" s="9"/>
      <c r="B1559" s="9"/>
      <c r="C1559">
        <f>IF(H1559&gt;3.4,0,H1559)+IF(O1559&gt;3.4,0,O1559)</f>
        <v>2</v>
      </c>
      <c r="D1559" t="s">
        <v>17</v>
      </c>
      <c r="E1559" t="s">
        <v>2</v>
      </c>
      <c r="F1559" s="9"/>
      <c r="G1559" s="14" t="s">
        <v>14</v>
      </c>
      <c r="H1559" s="11">
        <v>2</v>
      </c>
      <c r="I1559" s="11"/>
      <c r="J1559" s="11"/>
      <c r="K1559" s="11"/>
      <c r="L1559" s="9"/>
      <c r="M1559" s="9"/>
      <c r="N1559" s="14" t="s">
        <v>12</v>
      </c>
      <c r="O1559" s="11">
        <v>4</v>
      </c>
      <c r="P1559" s="11"/>
      <c r="Q1559" s="11"/>
      <c r="R1559" s="11"/>
      <c r="S1559" s="9"/>
      <c r="T1559" s="9"/>
      <c r="U1559" s="9"/>
      <c r="V1559" s="27" t="s">
        <v>47</v>
      </c>
      <c r="W1559" s="9"/>
      <c r="X1559" s="17" t="s">
        <v>27</v>
      </c>
      <c r="Y1559" s="9"/>
      <c r="Z1559" s="9"/>
      <c r="AA1559" s="9"/>
    </row>
    <row r="1560" spans="1:27" ht="31.5" thickTop="1" thickBot="1" x14ac:dyDescent="0.3">
      <c r="A1560" s="9"/>
      <c r="B1560" s="9"/>
      <c r="C1560" s="9"/>
      <c r="D1560" s="9"/>
      <c r="E1560" s="11"/>
      <c r="F1560" s="11"/>
      <c r="G1560" s="14" t="s">
        <v>33</v>
      </c>
      <c r="H1560" s="19">
        <f>H1546</f>
        <v>190</v>
      </c>
      <c r="I1560" s="11" t="s">
        <v>31</v>
      </c>
      <c r="J1560" s="11" t="s">
        <v>30</v>
      </c>
      <c r="K1560" s="11" t="s">
        <v>34</v>
      </c>
      <c r="L1560" s="10" t="s">
        <v>32</v>
      </c>
      <c r="M1560" s="10"/>
      <c r="N1560" s="14" t="s">
        <v>33</v>
      </c>
      <c r="O1560" s="20">
        <f>O1546</f>
        <v>215</v>
      </c>
      <c r="P1560" s="11" t="s">
        <v>31</v>
      </c>
      <c r="Q1560" s="11" t="s">
        <v>30</v>
      </c>
      <c r="R1560" s="11" t="s">
        <v>34</v>
      </c>
      <c r="S1560" s="10" t="s">
        <v>32</v>
      </c>
      <c r="T1560" s="10"/>
      <c r="U1560" s="26" t="s">
        <v>34</v>
      </c>
      <c r="V1560" s="26" t="s">
        <v>48</v>
      </c>
      <c r="W1560" s="26" t="s">
        <v>34</v>
      </c>
      <c r="X1560" s="26" t="s">
        <v>48</v>
      </c>
      <c r="Y1560" s="9"/>
      <c r="Z1560" s="9"/>
      <c r="AA1560" s="9"/>
    </row>
    <row r="1561" spans="1:27" ht="16.5" thickTop="1" thickBot="1" x14ac:dyDescent="0.3">
      <c r="A1561" s="9"/>
      <c r="B1561" s="9"/>
      <c r="C1561" s="9"/>
      <c r="D1561" s="9"/>
      <c r="E1561" s="11"/>
      <c r="F1561" s="11"/>
      <c r="G1561" s="14"/>
      <c r="H1561" s="11"/>
      <c r="I1561" s="15">
        <v>3</v>
      </c>
      <c r="J1561" s="11">
        <v>70</v>
      </c>
      <c r="K1561" s="12">
        <f>CEILING(H1560*J1561/100*0.9,2.5)</f>
        <v>120</v>
      </c>
      <c r="M1561" s="9"/>
      <c r="N1561" s="14"/>
      <c r="O1561" s="11"/>
      <c r="P1561" s="15">
        <v>5</v>
      </c>
      <c r="Q1561" s="11">
        <v>40</v>
      </c>
      <c r="R1561" s="12">
        <f>CEILING(O1560*Q1561/100*0.9,5)</f>
        <v>80</v>
      </c>
      <c r="T1561" s="9"/>
      <c r="U1561" s="8">
        <f>IF(V1543&gt;11.5,U1543+2.5,U1543)</f>
        <v>60</v>
      </c>
      <c r="W1561" s="8">
        <f>IF(X1543&gt;11.5,W1543+2.5,W1543)</f>
        <v>42.5</v>
      </c>
      <c r="X1561" s="24"/>
      <c r="Y1561" s="9"/>
      <c r="Z1561" s="9"/>
      <c r="AA1561" s="9"/>
    </row>
    <row r="1562" spans="1:27" ht="16.5" thickTop="1" thickBot="1" x14ac:dyDescent="0.3">
      <c r="A1562" s="9"/>
      <c r="B1562" s="9"/>
      <c r="C1562" s="9"/>
      <c r="D1562" s="9"/>
      <c r="E1562" s="11"/>
      <c r="F1562" s="11"/>
      <c r="G1562" s="14"/>
      <c r="H1562" s="11"/>
      <c r="I1562" s="15">
        <v>3</v>
      </c>
      <c r="J1562" s="11">
        <v>70</v>
      </c>
      <c r="K1562" s="12">
        <f>CEILING(H1560*J1562/100*0.9,2.5)</f>
        <v>120</v>
      </c>
      <c r="M1562" s="9"/>
      <c r="N1562" s="14"/>
      <c r="O1562" s="11"/>
      <c r="P1562" s="15">
        <v>5</v>
      </c>
      <c r="Q1562" s="11">
        <v>40</v>
      </c>
      <c r="R1562" s="12">
        <f>CEILING(O1560*Q1562/100*0.9,5)</f>
        <v>80</v>
      </c>
      <c r="T1562" s="9"/>
      <c r="U1562" s="8">
        <f>U1561</f>
        <v>60</v>
      </c>
      <c r="W1562" s="8">
        <f>W1561</f>
        <v>42.5</v>
      </c>
      <c r="X1562" s="24"/>
      <c r="Y1562" s="9"/>
      <c r="Z1562" s="9"/>
      <c r="AA1562" s="9"/>
    </row>
    <row r="1563" spans="1:27" ht="16.5" thickTop="1" thickBot="1" x14ac:dyDescent="0.3">
      <c r="A1563" s="9"/>
      <c r="B1563" s="9"/>
      <c r="C1563" s="9"/>
      <c r="D1563" s="9"/>
      <c r="E1563" s="11"/>
      <c r="F1563" s="11"/>
      <c r="G1563" s="14"/>
      <c r="H1563" s="11"/>
      <c r="I1563" s="15">
        <v>3</v>
      </c>
      <c r="J1563" s="11">
        <v>80</v>
      </c>
      <c r="K1563" s="12">
        <f>CEILING(H1560*J1563/100*0.9,2.5)</f>
        <v>137.5</v>
      </c>
      <c r="M1563" s="9"/>
      <c r="N1563" s="14"/>
      <c r="O1563" s="11"/>
      <c r="P1563" s="15">
        <v>5</v>
      </c>
      <c r="Q1563" s="11">
        <v>50</v>
      </c>
      <c r="R1563" s="12">
        <f>CEILING(O1560*Q1563/100*0.9,5)</f>
        <v>100</v>
      </c>
      <c r="T1563" s="9"/>
      <c r="U1563" s="8">
        <f>U1562</f>
        <v>60</v>
      </c>
      <c r="W1563" s="8">
        <f>W1562</f>
        <v>42.5</v>
      </c>
      <c r="X1563" s="24"/>
      <c r="Y1563" s="9"/>
      <c r="Z1563" s="9"/>
      <c r="AA1563" s="9"/>
    </row>
    <row r="1564" spans="1:27" ht="16.5" thickTop="1" thickBot="1" x14ac:dyDescent="0.3">
      <c r="A1564" s="9"/>
      <c r="B1564" s="9"/>
      <c r="C1564" s="9"/>
      <c r="D1564" s="9"/>
      <c r="E1564" s="11"/>
      <c r="F1564" s="11"/>
      <c r="G1564" s="14"/>
      <c r="H1564" s="11"/>
      <c r="I1564" s="15">
        <v>3</v>
      </c>
      <c r="J1564" s="11">
        <v>80</v>
      </c>
      <c r="K1564" s="12">
        <f>CEILING(H1560*J1564/100*0.9,2.5)</f>
        <v>137.5</v>
      </c>
      <c r="M1564" s="9"/>
      <c r="N1564" s="14"/>
      <c r="O1564" s="11"/>
      <c r="P1564" s="15">
        <v>5</v>
      </c>
      <c r="Q1564" s="11">
        <v>50</v>
      </c>
      <c r="R1564" s="12">
        <f>CEILING(O1560*Q1564/100*0.9,5)</f>
        <v>100</v>
      </c>
      <c r="T1564" s="9"/>
      <c r="U1564" s="8">
        <f>U1563</f>
        <v>60</v>
      </c>
      <c r="W1564" s="8">
        <f>W1563</f>
        <v>42.5</v>
      </c>
      <c r="X1564" s="25"/>
      <c r="Y1564" s="9"/>
      <c r="Z1564" s="9"/>
      <c r="AA1564" s="9"/>
    </row>
    <row r="1565" spans="1:27" ht="16.5" thickTop="1" thickBot="1" x14ac:dyDescent="0.3">
      <c r="A1565" s="9"/>
      <c r="B1565" s="9"/>
      <c r="C1565" s="9"/>
      <c r="D1565" s="9"/>
      <c r="E1565" s="11"/>
      <c r="F1565" s="11"/>
      <c r="G1565" s="14"/>
      <c r="H1565" s="11"/>
      <c r="I1565" s="15">
        <v>3</v>
      </c>
      <c r="J1565" s="11">
        <v>90</v>
      </c>
      <c r="K1565" s="12">
        <f>CEILING(H1560*J1565/100*0.9,2.5)</f>
        <v>155</v>
      </c>
      <c r="M1565" s="9"/>
      <c r="N1565" s="14"/>
      <c r="O1565" s="11"/>
      <c r="P1565" s="15">
        <v>5</v>
      </c>
      <c r="Q1565" s="11">
        <v>60</v>
      </c>
      <c r="R1565" s="12">
        <f>CEILING(O1560*Q1565/100*0.9,5)</f>
        <v>120</v>
      </c>
      <c r="T1565" s="9"/>
      <c r="U1565" s="9"/>
      <c r="V1565" s="9"/>
      <c r="W1565" s="9"/>
      <c r="X1565" s="9"/>
      <c r="Y1565" s="9"/>
      <c r="Z1565" s="9"/>
      <c r="AA1565" s="9"/>
    </row>
    <row r="1566" spans="1:27" ht="16.5" thickTop="1" thickBot="1" x14ac:dyDescent="0.3">
      <c r="A1566" s="9"/>
      <c r="B1566" s="1" t="s">
        <v>142</v>
      </c>
      <c r="C1566">
        <f>IF(H1566&gt;3.4,0,H1566)+IF(O1566&gt;3.4,0,O1566)</f>
        <v>4</v>
      </c>
      <c r="D1566" t="s">
        <v>15</v>
      </c>
      <c r="E1566" t="s">
        <v>2</v>
      </c>
      <c r="F1566" s="9"/>
      <c r="G1566" s="14" t="s">
        <v>14</v>
      </c>
      <c r="H1566" s="11">
        <v>3</v>
      </c>
      <c r="I1566" s="11"/>
      <c r="J1566" s="11"/>
      <c r="K1566" s="11"/>
      <c r="L1566" s="9"/>
      <c r="M1566" s="9"/>
      <c r="N1566" s="14" t="s">
        <v>12</v>
      </c>
      <c r="O1566" s="11">
        <v>1</v>
      </c>
      <c r="P1566" s="11"/>
      <c r="Q1566" s="11"/>
      <c r="R1566" s="11"/>
      <c r="S1566" s="9"/>
      <c r="T1566" s="9"/>
      <c r="U1566" s="30"/>
      <c r="V1566" s="29" t="s">
        <v>49</v>
      </c>
      <c r="W1566" s="9"/>
      <c r="X1566" s="31" t="s">
        <v>27</v>
      </c>
      <c r="Y1566" s="9"/>
      <c r="Z1566" s="9"/>
      <c r="AA1566" s="9"/>
    </row>
    <row r="1567" spans="1:27" ht="31.5" thickTop="1" thickBot="1" x14ac:dyDescent="0.3">
      <c r="A1567" s="9"/>
      <c r="B1567" s="9"/>
      <c r="C1567" s="9"/>
      <c r="D1567" s="9"/>
      <c r="E1567" s="11"/>
      <c r="F1567" s="11"/>
      <c r="G1567" s="14"/>
      <c r="H1567" s="20">
        <f>H1560</f>
        <v>190</v>
      </c>
      <c r="I1567" s="11" t="s">
        <v>31</v>
      </c>
      <c r="J1567" s="11" t="s">
        <v>30</v>
      </c>
      <c r="K1567" s="11" t="s">
        <v>34</v>
      </c>
      <c r="L1567" s="10" t="s">
        <v>32</v>
      </c>
      <c r="M1567" s="10"/>
      <c r="N1567" s="14" t="s">
        <v>33</v>
      </c>
      <c r="O1567" s="20">
        <f>O1546+IF(S1549&lt;3.5,2.5,5)</f>
        <v>217.5</v>
      </c>
      <c r="P1567" s="11" t="s">
        <v>31</v>
      </c>
      <c r="Q1567" s="11" t="s">
        <v>30</v>
      </c>
      <c r="R1567" s="11" t="s">
        <v>34</v>
      </c>
      <c r="S1567" s="10" t="s">
        <v>32</v>
      </c>
      <c r="T1567" s="10"/>
      <c r="U1567" s="26" t="s">
        <v>34</v>
      </c>
      <c r="V1567" s="26" t="s">
        <v>48</v>
      </c>
      <c r="W1567" s="26" t="s">
        <v>34</v>
      </c>
      <c r="X1567" s="26" t="s">
        <v>48</v>
      </c>
      <c r="Y1567" s="9"/>
      <c r="Z1567" s="9"/>
      <c r="AA1567" s="9"/>
    </row>
    <row r="1568" spans="1:27" ht="16.5" thickTop="1" thickBot="1" x14ac:dyDescent="0.3">
      <c r="A1568" s="9"/>
      <c r="B1568" s="9"/>
      <c r="C1568" s="9"/>
      <c r="D1568" s="9"/>
      <c r="E1568" s="11"/>
      <c r="F1568" s="11"/>
      <c r="G1568" s="14"/>
      <c r="H1568" s="11"/>
      <c r="I1568" s="15">
        <v>5</v>
      </c>
      <c r="J1568" s="11">
        <v>75</v>
      </c>
      <c r="K1568" s="12">
        <f>CEILING(H1567*0.9*J1568/100,2.5)</f>
        <v>130</v>
      </c>
      <c r="M1568" s="9"/>
      <c r="N1568" s="14"/>
      <c r="O1568" s="11"/>
      <c r="P1568" s="15">
        <v>5</v>
      </c>
      <c r="Q1568" s="11">
        <v>65</v>
      </c>
      <c r="R1568" s="12">
        <f>CEILING(O1567*Q1568/100*0.9,5)</f>
        <v>130</v>
      </c>
      <c r="T1568" s="9"/>
      <c r="U1568" s="8">
        <f>IF(V1550&gt;11.5,U1550+2.5,U1550)</f>
        <v>70</v>
      </c>
      <c r="V1568" s="4"/>
      <c r="W1568" s="8">
        <f>IF(X1564&gt;11.5,W1564+2.5,W1564)</f>
        <v>42.5</v>
      </c>
      <c r="X1568" s="24"/>
      <c r="Y1568" s="9"/>
      <c r="Z1568" s="9"/>
      <c r="AA1568" s="9"/>
    </row>
    <row r="1569" spans="1:27" ht="16.5" thickTop="1" thickBot="1" x14ac:dyDescent="0.3">
      <c r="A1569" s="9"/>
      <c r="B1569" s="9"/>
      <c r="C1569" s="9"/>
      <c r="D1569" s="9"/>
      <c r="E1569" s="11"/>
      <c r="F1569" s="11"/>
      <c r="G1569" s="14"/>
      <c r="H1569" s="11"/>
      <c r="I1569" s="15">
        <v>3</v>
      </c>
      <c r="J1569" s="11">
        <v>85</v>
      </c>
      <c r="K1569" s="12">
        <f>CEILING(H1567*0.9*J1569/100,2.5)</f>
        <v>147.5</v>
      </c>
      <c r="M1569" s="9"/>
      <c r="N1569" s="14"/>
      <c r="O1569" s="11"/>
      <c r="P1569" s="15">
        <v>5</v>
      </c>
      <c r="Q1569" s="11">
        <v>65</v>
      </c>
      <c r="R1569" s="12">
        <f>CEILING(O1567*Q1569/100*0.9,5)</f>
        <v>130</v>
      </c>
      <c r="T1569" s="9"/>
      <c r="U1569" s="8">
        <f>U1568</f>
        <v>70</v>
      </c>
      <c r="V1569" s="4"/>
      <c r="W1569" s="8">
        <f>W1568</f>
        <v>42.5</v>
      </c>
      <c r="X1569" s="24"/>
      <c r="Y1569" s="9"/>
      <c r="Z1569" s="9"/>
      <c r="AA1569" s="9"/>
    </row>
    <row r="1570" spans="1:27" ht="16.5" thickTop="1" thickBot="1" x14ac:dyDescent="0.3">
      <c r="A1570" s="9"/>
      <c r="B1570" s="9"/>
      <c r="C1570" s="9"/>
      <c r="D1570" s="9"/>
      <c r="E1570" s="11"/>
      <c r="F1570" s="11"/>
      <c r="G1570" s="14"/>
      <c r="H1570" s="11" t="s">
        <v>35</v>
      </c>
      <c r="I1570" s="15">
        <v>1</v>
      </c>
      <c r="J1570" s="11">
        <v>95</v>
      </c>
      <c r="K1570" s="12">
        <f>CEILING(H1567*0.9*J1570/100,2.5)</f>
        <v>162.5</v>
      </c>
      <c r="M1570" s="9"/>
      <c r="N1570" s="14"/>
      <c r="O1570" s="11"/>
      <c r="P1570" s="15">
        <v>5</v>
      </c>
      <c r="Q1570" s="11">
        <v>75</v>
      </c>
      <c r="R1570" s="12">
        <f>CEILING(O1567*Q1570/100*0.9,5)</f>
        <v>150</v>
      </c>
      <c r="T1570" s="9"/>
      <c r="U1570" s="8">
        <f>U1569</f>
        <v>70</v>
      </c>
      <c r="V1570" s="4"/>
      <c r="W1570" s="8">
        <f>W1569</f>
        <v>42.5</v>
      </c>
      <c r="X1570" s="24"/>
      <c r="Y1570" s="9"/>
      <c r="Z1570" s="9"/>
      <c r="AA1570" s="9"/>
    </row>
    <row r="1571" spans="1:27" ht="16.5" thickTop="1" thickBot="1" x14ac:dyDescent="0.3">
      <c r="A1571" s="9"/>
      <c r="B1571" s="9"/>
      <c r="C1571" s="9"/>
      <c r="D1571" s="9"/>
      <c r="E1571" s="11"/>
      <c r="F1571" s="11"/>
      <c r="G1571" s="14"/>
      <c r="H1571" s="11"/>
      <c r="I1571" s="11"/>
      <c r="J1571" s="11"/>
      <c r="K1571" s="11"/>
      <c r="L1571" s="9"/>
      <c r="M1571" s="9"/>
      <c r="N1571" s="14"/>
      <c r="O1571" s="11"/>
      <c r="P1571" s="15">
        <v>5</v>
      </c>
      <c r="Q1571" s="11">
        <v>75</v>
      </c>
      <c r="R1571" s="12">
        <f>CEILING(O1567*Q1571/100*0.9,5)</f>
        <v>150</v>
      </c>
      <c r="T1571" s="9"/>
      <c r="U1571" s="8">
        <f>U1570</f>
        <v>70</v>
      </c>
      <c r="V1571" s="4"/>
      <c r="W1571" s="8">
        <f>W1570</f>
        <v>42.5</v>
      </c>
      <c r="X1571" s="25"/>
      <c r="Y1571" s="9"/>
      <c r="Z1571" s="9"/>
      <c r="AA1571" s="9"/>
    </row>
    <row r="1572" spans="1:27" ht="16.5" thickTop="1" thickBot="1" x14ac:dyDescent="0.3">
      <c r="A1572" s="9"/>
      <c r="B1572" s="9"/>
      <c r="C1572" s="9"/>
      <c r="D1572" s="9"/>
      <c r="E1572" s="11"/>
      <c r="F1572" s="11"/>
      <c r="G1572" s="14"/>
      <c r="H1572" s="11"/>
      <c r="I1572" s="11"/>
      <c r="J1572" s="11"/>
      <c r="K1572" s="11"/>
      <c r="L1572" s="9"/>
      <c r="M1572" s="9"/>
      <c r="N1572" s="14"/>
      <c r="O1572" s="11"/>
      <c r="P1572" s="16">
        <v>5</v>
      </c>
      <c r="Q1572" s="11">
        <v>85</v>
      </c>
      <c r="R1572" s="12">
        <f>CEILING(O1567*Q1572/100*0.9,5)</f>
        <v>170</v>
      </c>
      <c r="T1572" s="9"/>
      <c r="U1572" s="9"/>
      <c r="V1572" s="9"/>
      <c r="W1572" s="9"/>
      <c r="X1572" s="9"/>
      <c r="Y1572" s="9"/>
      <c r="Z1572" s="9"/>
      <c r="AA1572" s="9"/>
    </row>
    <row r="1573" spans="1:27" ht="16.5" thickTop="1" thickBot="1" x14ac:dyDescent="0.3">
      <c r="A1573" s="9"/>
      <c r="B1573" s="9"/>
      <c r="C1573">
        <f>IF(H1573&gt;3.4,0,H1573)+IF(O1573&gt;3.4,0,O1573)</f>
        <v>2</v>
      </c>
      <c r="D1573" t="s">
        <v>16</v>
      </c>
      <c r="E1573" t="s">
        <v>3</v>
      </c>
      <c r="F1573" s="9"/>
      <c r="G1573" s="14" t="s">
        <v>4</v>
      </c>
      <c r="H1573" s="11">
        <v>2</v>
      </c>
      <c r="I1573" s="11"/>
      <c r="J1573" s="11"/>
      <c r="K1573" s="11"/>
      <c r="L1573" s="9"/>
      <c r="M1573" s="9"/>
      <c r="N1573" s="14" t="s">
        <v>13</v>
      </c>
      <c r="O1573" s="11">
        <v>4</v>
      </c>
      <c r="P1573" s="11"/>
      <c r="Q1573" s="11"/>
      <c r="R1573" s="11"/>
      <c r="S1573" s="9"/>
      <c r="T1573" s="9"/>
      <c r="U1573" s="9"/>
      <c r="V1573" s="28" t="s">
        <v>28</v>
      </c>
      <c r="W1573" s="9"/>
      <c r="X1573" s="27" t="s">
        <v>25</v>
      </c>
      <c r="Y1573" s="9"/>
      <c r="Z1573" s="27" t="s">
        <v>26</v>
      </c>
      <c r="AA1573" s="9"/>
    </row>
    <row r="1574" spans="1:27" ht="31.5" thickTop="1" thickBot="1" x14ac:dyDescent="0.3">
      <c r="A1574" s="9"/>
      <c r="B1574" s="9"/>
      <c r="C1574" s="9"/>
      <c r="D1574" s="9"/>
      <c r="E1574" s="11"/>
      <c r="F1574" s="11"/>
      <c r="G1574" s="14" t="s">
        <v>33</v>
      </c>
      <c r="H1574" s="20">
        <f>H1553</f>
        <v>110</v>
      </c>
      <c r="I1574" s="11" t="s">
        <v>31</v>
      </c>
      <c r="J1574" s="11" t="s">
        <v>30</v>
      </c>
      <c r="K1574" s="11" t="s">
        <v>34</v>
      </c>
      <c r="L1574" s="10" t="s">
        <v>32</v>
      </c>
      <c r="M1574" s="10"/>
      <c r="N1574" s="14" t="s">
        <v>33</v>
      </c>
      <c r="O1574" s="20">
        <f>O1553</f>
        <v>255</v>
      </c>
      <c r="P1574" s="11" t="s">
        <v>31</v>
      </c>
      <c r="Q1574" s="11" t="s">
        <v>30</v>
      </c>
      <c r="R1574" s="11" t="s">
        <v>34</v>
      </c>
      <c r="S1574" s="10" t="s">
        <v>32</v>
      </c>
      <c r="T1574" s="10"/>
      <c r="U1574" s="26" t="s">
        <v>34</v>
      </c>
      <c r="V1574" s="26" t="s">
        <v>48</v>
      </c>
      <c r="W1574" s="26" t="s">
        <v>34</v>
      </c>
      <c r="X1574" s="26" t="s">
        <v>48</v>
      </c>
      <c r="Y1574" s="26" t="s">
        <v>34</v>
      </c>
      <c r="Z1574" s="26" t="s">
        <v>48</v>
      </c>
      <c r="AA1574" s="9"/>
    </row>
    <row r="1575" spans="1:27" ht="16.5" thickTop="1" thickBot="1" x14ac:dyDescent="0.3">
      <c r="A1575" s="9"/>
      <c r="B1575" s="9"/>
      <c r="C1575" s="9"/>
      <c r="D1575" s="9"/>
      <c r="E1575" s="11"/>
      <c r="F1575" s="11"/>
      <c r="G1575" s="14"/>
      <c r="H1575" s="11"/>
      <c r="I1575" s="15">
        <v>3</v>
      </c>
      <c r="J1575" s="11">
        <v>70</v>
      </c>
      <c r="K1575" s="12">
        <f>CEILING(H1574*J1575/100*0.9,2.5)</f>
        <v>70</v>
      </c>
      <c r="M1575" s="9"/>
      <c r="N1575" s="14"/>
      <c r="O1575" s="11"/>
      <c r="P1575" s="15">
        <v>5</v>
      </c>
      <c r="Q1575" s="11">
        <v>40</v>
      </c>
      <c r="R1575" s="12">
        <f>CEILING(O1574*Q1575/100*0.9,5)</f>
        <v>95</v>
      </c>
      <c r="T1575" s="9"/>
      <c r="U1575" s="8">
        <f>IF(V1557&gt;11.5,U1557+2.5,U1557)</f>
        <v>17.5</v>
      </c>
      <c r="V1575" s="4"/>
      <c r="W1575" s="8">
        <f>IF(X1557&gt;11.5,W1557+2.5,W1557)</f>
        <v>35</v>
      </c>
      <c r="X1575" s="24"/>
      <c r="Y1575" s="8">
        <f>IF(Z1557&gt;11.5,Y1557+2,Y1557)</f>
        <v>8</v>
      </c>
      <c r="Z1575" s="24"/>
      <c r="AA1575" s="9"/>
    </row>
    <row r="1576" spans="1:27" ht="16.5" thickTop="1" thickBot="1" x14ac:dyDescent="0.3">
      <c r="A1576" s="9"/>
      <c r="B1576" s="9"/>
      <c r="C1576" s="9"/>
      <c r="D1576" s="9"/>
      <c r="E1576" s="11"/>
      <c r="F1576" s="11"/>
      <c r="G1576" s="14"/>
      <c r="H1576" s="11"/>
      <c r="I1576" s="15">
        <v>3</v>
      </c>
      <c r="J1576" s="11">
        <v>70</v>
      </c>
      <c r="K1576" s="12">
        <f>CEILING(H1574*J1576/100*0.9,2.5)</f>
        <v>70</v>
      </c>
      <c r="M1576" s="9"/>
      <c r="N1576" s="14"/>
      <c r="O1576" s="11"/>
      <c r="P1576" s="15">
        <v>5</v>
      </c>
      <c r="Q1576" s="11">
        <v>40</v>
      </c>
      <c r="R1576" s="12">
        <f>CEILING(O1574*Q1576/100*0.9,5)</f>
        <v>95</v>
      </c>
      <c r="T1576" s="9"/>
      <c r="U1576" s="8">
        <f>U1575</f>
        <v>17.5</v>
      </c>
      <c r="V1576" s="3"/>
      <c r="W1576" s="8">
        <f>W1575</f>
        <v>35</v>
      </c>
      <c r="X1576" s="24"/>
      <c r="Y1576" s="8">
        <f>Y1575</f>
        <v>8</v>
      </c>
      <c r="Z1576" s="24"/>
      <c r="AA1576" s="9"/>
    </row>
    <row r="1577" spans="1:27" ht="16.5" thickTop="1" thickBot="1" x14ac:dyDescent="0.3">
      <c r="A1577" s="9"/>
      <c r="B1577" s="9"/>
      <c r="C1577" s="9"/>
      <c r="D1577" s="9"/>
      <c r="E1577" s="11"/>
      <c r="F1577" s="11"/>
      <c r="G1577" s="14"/>
      <c r="H1577" s="11"/>
      <c r="I1577" s="15">
        <v>3</v>
      </c>
      <c r="J1577" s="11">
        <v>80</v>
      </c>
      <c r="K1577" s="12">
        <f>CEILING(H1574*J1577/100*0.9,2.5)</f>
        <v>80</v>
      </c>
      <c r="M1577" s="9"/>
      <c r="N1577" s="14"/>
      <c r="O1577" s="11"/>
      <c r="P1577" s="15">
        <v>5</v>
      </c>
      <c r="Q1577" s="11">
        <v>50</v>
      </c>
      <c r="R1577" s="12">
        <f>CEILING(O1574*Q1577/100*0.9,5)</f>
        <v>115</v>
      </c>
      <c r="T1577" s="9"/>
      <c r="U1577" s="8">
        <f>U1576</f>
        <v>17.5</v>
      </c>
      <c r="W1577" s="8">
        <f>W1576</f>
        <v>35</v>
      </c>
      <c r="X1577" s="24"/>
      <c r="Y1577" s="8">
        <f>Y1576</f>
        <v>8</v>
      </c>
      <c r="Z1577" s="24"/>
      <c r="AA1577" s="9"/>
    </row>
    <row r="1578" spans="1:27" ht="16.5" thickTop="1" thickBot="1" x14ac:dyDescent="0.3">
      <c r="A1578" s="9"/>
      <c r="B1578" s="9"/>
      <c r="C1578" s="9"/>
      <c r="D1578" s="9"/>
      <c r="E1578" s="11"/>
      <c r="F1578" s="11"/>
      <c r="G1578" s="14"/>
      <c r="H1578" s="11"/>
      <c r="I1578" s="15">
        <v>3</v>
      </c>
      <c r="J1578" s="11">
        <v>80</v>
      </c>
      <c r="K1578" s="12">
        <f>CEILING(H1574*J1578/100*0.9,2.5)</f>
        <v>80</v>
      </c>
      <c r="M1578" s="9"/>
      <c r="N1578" s="14"/>
      <c r="O1578" s="11"/>
      <c r="P1578" s="15">
        <v>5</v>
      </c>
      <c r="Q1578" s="11">
        <v>50</v>
      </c>
      <c r="R1578" s="12">
        <f>CEILING(O1574*Q1578/100*0.9,5)</f>
        <v>115</v>
      </c>
      <c r="T1578" s="9"/>
      <c r="U1578" s="8">
        <f>U1577</f>
        <v>17.5</v>
      </c>
      <c r="W1578" s="8">
        <f>W1577</f>
        <v>35</v>
      </c>
      <c r="X1578" s="25"/>
      <c r="Y1578" s="8">
        <f>Y1577</f>
        <v>8</v>
      </c>
      <c r="Z1578" s="25"/>
      <c r="AA1578" s="9"/>
    </row>
    <row r="1579" spans="1:27" ht="16.5" thickTop="1" thickBot="1" x14ac:dyDescent="0.3">
      <c r="A1579" s="9"/>
      <c r="B1579" s="9"/>
      <c r="C1579" s="9"/>
      <c r="D1579" s="9"/>
      <c r="E1579" s="11"/>
      <c r="F1579" s="11"/>
      <c r="G1579" s="14"/>
      <c r="H1579" s="11"/>
      <c r="I1579" s="15">
        <v>3</v>
      </c>
      <c r="J1579" s="11">
        <v>90</v>
      </c>
      <c r="K1579" s="12">
        <f>CEILING(H1574*J1579/100*0.9,2.5)</f>
        <v>90</v>
      </c>
      <c r="M1579" s="9"/>
      <c r="N1579" s="14"/>
      <c r="O1579" s="11"/>
      <c r="P1579" s="15">
        <v>5</v>
      </c>
      <c r="Q1579" s="11">
        <v>60</v>
      </c>
      <c r="R1579" s="12">
        <f>CEILING(O1574*Q1579/100*0.9,5)</f>
        <v>140</v>
      </c>
      <c r="T1579" s="9"/>
      <c r="U1579" s="9"/>
      <c r="V1579" s="9"/>
      <c r="W1579" s="9"/>
      <c r="X1579" s="9"/>
      <c r="Y1579" s="9"/>
      <c r="Z1579" s="9"/>
      <c r="AA1579" s="9"/>
    </row>
    <row r="1580" spans="1:27" ht="16.5" thickTop="1" thickBot="1" x14ac:dyDescent="0.3">
      <c r="A1580" s="9"/>
      <c r="B1580" s="9"/>
      <c r="C1580">
        <f>IF(H1580&gt;3.4,0,H1580)+IF(O1580&gt;3.4,0,O1580)</f>
        <v>2</v>
      </c>
      <c r="D1580" t="s">
        <v>17</v>
      </c>
      <c r="E1580" t="s">
        <v>2</v>
      </c>
      <c r="F1580" s="9"/>
      <c r="G1580" s="14" t="s">
        <v>14</v>
      </c>
      <c r="H1580" s="11">
        <v>4</v>
      </c>
      <c r="I1580" s="11"/>
      <c r="J1580" s="11"/>
      <c r="K1580" s="11"/>
      <c r="L1580" s="9"/>
      <c r="M1580" s="9"/>
      <c r="N1580" s="14" t="s">
        <v>12</v>
      </c>
      <c r="O1580" s="11">
        <v>2</v>
      </c>
      <c r="P1580" s="11"/>
      <c r="Q1580" s="11"/>
      <c r="R1580" s="11"/>
      <c r="S1580" s="9"/>
      <c r="T1580" s="9"/>
      <c r="U1580" s="9"/>
      <c r="V1580" s="27" t="s">
        <v>47</v>
      </c>
      <c r="W1580" s="9"/>
      <c r="X1580" s="17" t="s">
        <v>27</v>
      </c>
      <c r="Y1580" s="9"/>
      <c r="Z1580" s="9"/>
      <c r="AA1580" s="9"/>
    </row>
    <row r="1581" spans="1:27" ht="31.5" thickTop="1" thickBot="1" x14ac:dyDescent="0.3">
      <c r="A1581" s="9"/>
      <c r="B1581" s="9"/>
      <c r="C1581" s="9"/>
      <c r="D1581" s="9"/>
      <c r="E1581" s="11"/>
      <c r="F1581" s="11"/>
      <c r="G1581" s="14" t="s">
        <v>33</v>
      </c>
      <c r="H1581" s="20">
        <f>H1567</f>
        <v>190</v>
      </c>
      <c r="I1581" s="11" t="s">
        <v>31</v>
      </c>
      <c r="J1581" s="11" t="s">
        <v>30</v>
      </c>
      <c r="K1581" s="11" t="s">
        <v>34</v>
      </c>
      <c r="L1581" s="10" t="s">
        <v>32</v>
      </c>
      <c r="M1581" s="10"/>
      <c r="N1581" s="14" t="s">
        <v>33</v>
      </c>
      <c r="O1581" s="20">
        <f>O1567</f>
        <v>217.5</v>
      </c>
      <c r="P1581" s="11" t="s">
        <v>31</v>
      </c>
      <c r="Q1581" s="11" t="s">
        <v>30</v>
      </c>
      <c r="R1581" s="11" t="s">
        <v>34</v>
      </c>
      <c r="S1581" s="10" t="s">
        <v>32</v>
      </c>
      <c r="T1581" s="10"/>
      <c r="U1581" s="26" t="s">
        <v>34</v>
      </c>
      <c r="V1581" s="26" t="s">
        <v>48</v>
      </c>
      <c r="W1581" s="26" t="s">
        <v>34</v>
      </c>
      <c r="X1581" s="26" t="s">
        <v>48</v>
      </c>
      <c r="Y1581" s="9"/>
      <c r="Z1581" s="9"/>
      <c r="AA1581" s="9"/>
    </row>
    <row r="1582" spans="1:27" ht="16.5" thickTop="1" thickBot="1" x14ac:dyDescent="0.3">
      <c r="A1582" s="9"/>
      <c r="B1582" s="9"/>
      <c r="C1582" s="9"/>
      <c r="D1582" s="9"/>
      <c r="E1582" s="11"/>
      <c r="F1582" s="11"/>
      <c r="G1582" s="14"/>
      <c r="H1582" s="11"/>
      <c r="I1582" s="15">
        <v>5</v>
      </c>
      <c r="J1582" s="11">
        <v>40</v>
      </c>
      <c r="K1582" s="12">
        <f>CEILING(H1581*J1582/100*0.9,2.5)</f>
        <v>70</v>
      </c>
      <c r="M1582" s="9"/>
      <c r="N1582" s="14"/>
      <c r="O1582" s="11"/>
      <c r="P1582" s="15">
        <v>3</v>
      </c>
      <c r="Q1582" s="11">
        <v>70</v>
      </c>
      <c r="R1582" s="12">
        <f>CEILING(O1581*Q1582/100*0.9,5)</f>
        <v>140</v>
      </c>
      <c r="T1582" s="9"/>
      <c r="U1582" s="8">
        <f>IF(V1564&gt;11.5,U1564+2.5,U1564)</f>
        <v>60</v>
      </c>
      <c r="W1582" s="8">
        <f>IF(X1564&gt;11.5,W1564+2.5,W1564)</f>
        <v>42.5</v>
      </c>
      <c r="X1582" s="24"/>
      <c r="Y1582" s="9"/>
      <c r="Z1582" s="9"/>
      <c r="AA1582" s="9"/>
    </row>
    <row r="1583" spans="1:27" ht="16.5" thickTop="1" thickBot="1" x14ac:dyDescent="0.3">
      <c r="A1583" s="9"/>
      <c r="B1583" s="9"/>
      <c r="C1583" s="9"/>
      <c r="D1583" s="9"/>
      <c r="E1583" s="11"/>
      <c r="F1583" s="11"/>
      <c r="G1583" s="14"/>
      <c r="H1583" s="11"/>
      <c r="I1583" s="15">
        <v>5</v>
      </c>
      <c r="J1583" s="11">
        <v>40</v>
      </c>
      <c r="K1583" s="12">
        <f>CEILING(H1581*J1583/100*0.9,2.5)</f>
        <v>70</v>
      </c>
      <c r="M1583" s="9"/>
      <c r="N1583" s="14"/>
      <c r="O1583" s="11"/>
      <c r="P1583" s="15">
        <v>3</v>
      </c>
      <c r="Q1583" s="11">
        <v>70</v>
      </c>
      <c r="R1583" s="12">
        <f>CEILING(O1581*Q1583/100*0.9,5)</f>
        <v>140</v>
      </c>
      <c r="T1583" s="9"/>
      <c r="U1583" s="8">
        <f>U1582</f>
        <v>60</v>
      </c>
      <c r="W1583" s="8">
        <f>W1582</f>
        <v>42.5</v>
      </c>
      <c r="X1583" s="24"/>
      <c r="Y1583" s="9"/>
      <c r="Z1583" s="9"/>
      <c r="AA1583" s="9"/>
    </row>
    <row r="1584" spans="1:27" ht="16.5" thickTop="1" thickBot="1" x14ac:dyDescent="0.3">
      <c r="A1584" s="9"/>
      <c r="B1584" s="9"/>
      <c r="C1584" s="9"/>
      <c r="D1584" s="9"/>
      <c r="E1584" s="11"/>
      <c r="F1584" s="11"/>
      <c r="G1584" s="14"/>
      <c r="H1584" s="11"/>
      <c r="I1584" s="15">
        <v>5</v>
      </c>
      <c r="J1584" s="11">
        <v>50</v>
      </c>
      <c r="K1584" s="12">
        <f>CEILING(H1581*J1584/100*0.9,2.5)</f>
        <v>87.5</v>
      </c>
      <c r="M1584" s="9"/>
      <c r="N1584" s="14"/>
      <c r="O1584" s="11"/>
      <c r="P1584" s="15">
        <v>3</v>
      </c>
      <c r="Q1584" s="11">
        <v>80</v>
      </c>
      <c r="R1584" s="12">
        <f>CEILING(O1581*Q1584/100*0.9,5)</f>
        <v>160</v>
      </c>
      <c r="T1584" s="9"/>
      <c r="U1584" s="8">
        <f>U1583</f>
        <v>60</v>
      </c>
      <c r="W1584" s="8">
        <f>W1583</f>
        <v>42.5</v>
      </c>
      <c r="X1584" s="24"/>
      <c r="Y1584" s="9"/>
      <c r="Z1584" s="9"/>
      <c r="AA1584" s="9"/>
    </row>
    <row r="1585" spans="1:27" ht="16.5" thickTop="1" thickBot="1" x14ac:dyDescent="0.3">
      <c r="A1585" s="9"/>
      <c r="B1585" s="9"/>
      <c r="C1585" s="9"/>
      <c r="D1585" s="9"/>
      <c r="E1585" s="11"/>
      <c r="F1585" s="11"/>
      <c r="G1585" s="14"/>
      <c r="H1585" s="11"/>
      <c r="I1585" s="15">
        <v>5</v>
      </c>
      <c r="J1585" s="11">
        <v>50</v>
      </c>
      <c r="K1585" s="12">
        <f>CEILING(H1581*J1585/100*0.9,2.5)</f>
        <v>87.5</v>
      </c>
      <c r="M1585" s="9"/>
      <c r="N1585" s="14"/>
      <c r="O1585" s="11"/>
      <c r="P1585" s="15">
        <v>3</v>
      </c>
      <c r="Q1585" s="11">
        <v>80</v>
      </c>
      <c r="R1585" s="12">
        <f>CEILING(O1581*Q1585/100*0.9,5)</f>
        <v>160</v>
      </c>
      <c r="T1585" s="9"/>
      <c r="U1585" s="8">
        <f>U1584</f>
        <v>60</v>
      </c>
      <c r="W1585" s="8">
        <f>W1584</f>
        <v>42.5</v>
      </c>
      <c r="X1585" s="25"/>
      <c r="Y1585" s="9"/>
      <c r="Z1585" s="9"/>
      <c r="AA1585" s="9"/>
    </row>
    <row r="1586" spans="1:27" ht="16.5" thickTop="1" thickBot="1" x14ac:dyDescent="0.3">
      <c r="A1586" s="9"/>
      <c r="B1586" s="9"/>
      <c r="C1586" s="9"/>
      <c r="D1586" s="9"/>
      <c r="E1586" s="11"/>
      <c r="F1586" s="11"/>
      <c r="G1586" s="14"/>
      <c r="H1586" s="11"/>
      <c r="I1586" s="16">
        <v>5</v>
      </c>
      <c r="J1586" s="11">
        <v>60</v>
      </c>
      <c r="K1586" s="12">
        <f>CEILING(H1581*J1586/100*0.9,2.5)</f>
        <v>105</v>
      </c>
      <c r="M1586" s="9"/>
      <c r="N1586" s="14"/>
      <c r="O1586" s="11"/>
      <c r="P1586" s="16">
        <v>3</v>
      </c>
      <c r="Q1586" s="11">
        <v>90</v>
      </c>
      <c r="R1586" s="12">
        <f>CEILING(O1581*Q1586/100*0.9,5)</f>
        <v>180</v>
      </c>
      <c r="T1586" s="9"/>
      <c r="U1586" s="9"/>
      <c r="V1586" s="9"/>
      <c r="W1586" s="9"/>
      <c r="X1586" s="9"/>
      <c r="Y1586" s="9"/>
      <c r="Z1586" s="9"/>
      <c r="AA1586" s="9"/>
    </row>
    <row r="1587" spans="1:27" ht="16.5" thickTop="1" thickBot="1" x14ac:dyDescent="0.3">
      <c r="A1587" s="9"/>
      <c r="B1587" s="1" t="s">
        <v>143</v>
      </c>
      <c r="C1587">
        <f>IF(H1587&gt;3.4,0,H1587)+IF(O1587&gt;3.4,0,O1587)</f>
        <v>4</v>
      </c>
      <c r="D1587" t="s">
        <v>15</v>
      </c>
      <c r="E1587" t="s">
        <v>2</v>
      </c>
      <c r="F1587" s="9"/>
      <c r="G1587" s="14" t="s">
        <v>14</v>
      </c>
      <c r="H1587" s="11">
        <v>1</v>
      </c>
      <c r="I1587" s="11"/>
      <c r="J1587" s="11"/>
      <c r="K1587" s="11"/>
      <c r="L1587" s="9"/>
      <c r="M1587" s="9"/>
      <c r="N1587" s="14" t="s">
        <v>12</v>
      </c>
      <c r="O1587" s="11">
        <v>3</v>
      </c>
      <c r="P1587" s="11"/>
      <c r="Q1587" s="11"/>
      <c r="R1587" s="11"/>
      <c r="S1587" s="9"/>
      <c r="T1587" s="9"/>
      <c r="U1587" s="30"/>
      <c r="V1587" s="29" t="s">
        <v>49</v>
      </c>
      <c r="W1587" s="9"/>
      <c r="X1587" s="31" t="s">
        <v>27</v>
      </c>
      <c r="Y1587" s="9"/>
      <c r="Z1587" s="9"/>
      <c r="AA1587" s="9"/>
    </row>
    <row r="1588" spans="1:27" ht="31.5" thickTop="1" thickBot="1" x14ac:dyDescent="0.3">
      <c r="A1588" s="9"/>
      <c r="B1588" s="9"/>
      <c r="C1588" s="9"/>
      <c r="D1588" s="9"/>
      <c r="E1588" s="11"/>
      <c r="F1588" s="11"/>
      <c r="G1588" s="14" t="s">
        <v>33</v>
      </c>
      <c r="H1588" s="20">
        <f>H1567+IF(L1570&lt;3.5,2.5,5)</f>
        <v>192.5</v>
      </c>
      <c r="I1588" s="11" t="s">
        <v>31</v>
      </c>
      <c r="J1588" s="11" t="s">
        <v>30</v>
      </c>
      <c r="K1588" s="11" t="s">
        <v>34</v>
      </c>
      <c r="L1588" s="10" t="s">
        <v>32</v>
      </c>
      <c r="M1588" s="10"/>
      <c r="N1588" s="14"/>
      <c r="O1588" s="20">
        <f>O1581</f>
        <v>217.5</v>
      </c>
      <c r="P1588" s="11" t="s">
        <v>31</v>
      </c>
      <c r="Q1588" s="11" t="s">
        <v>30</v>
      </c>
      <c r="R1588" s="11" t="s">
        <v>34</v>
      </c>
      <c r="S1588" s="10" t="s">
        <v>32</v>
      </c>
      <c r="T1588" s="10"/>
      <c r="U1588" s="26" t="s">
        <v>34</v>
      </c>
      <c r="V1588" s="26" t="s">
        <v>48</v>
      </c>
      <c r="W1588" s="26" t="s">
        <v>34</v>
      </c>
      <c r="X1588" s="26" t="s">
        <v>48</v>
      </c>
      <c r="Y1588" s="9"/>
      <c r="Z1588" s="9"/>
      <c r="AA1588" s="9"/>
    </row>
    <row r="1589" spans="1:27" ht="16.5" thickTop="1" thickBot="1" x14ac:dyDescent="0.3">
      <c r="A1589" s="9"/>
      <c r="B1589" s="9"/>
      <c r="C1589" s="9"/>
      <c r="D1589" s="9"/>
      <c r="E1589" s="11"/>
      <c r="F1589" s="11"/>
      <c r="G1589" s="14"/>
      <c r="H1589" s="11"/>
      <c r="I1589" s="15">
        <v>5</v>
      </c>
      <c r="J1589" s="11">
        <v>65</v>
      </c>
      <c r="K1589" s="12">
        <f>CEILING(H1588*J1589/100*0.9,2.5)</f>
        <v>115</v>
      </c>
      <c r="M1589" s="9"/>
      <c r="N1589" s="14"/>
      <c r="O1589" s="11"/>
      <c r="P1589" s="15">
        <v>5</v>
      </c>
      <c r="Q1589" s="11">
        <v>75</v>
      </c>
      <c r="R1589" s="12">
        <f>CEILING(O1588*0.9*Q1589/100,5)</f>
        <v>150</v>
      </c>
      <c r="T1589" s="9"/>
      <c r="U1589" s="8">
        <f>IF(V1571&gt;11.5,U1571+2.5,U1571)</f>
        <v>70</v>
      </c>
      <c r="V1589" s="4"/>
      <c r="W1589" s="8">
        <f>IF(X1585&gt;11.5,W1585+2.5,W1585)</f>
        <v>42.5</v>
      </c>
      <c r="X1589" s="24"/>
      <c r="Y1589" s="9"/>
      <c r="Z1589" s="9"/>
      <c r="AA1589" s="9"/>
    </row>
    <row r="1590" spans="1:27" ht="16.5" thickTop="1" thickBot="1" x14ac:dyDescent="0.3">
      <c r="A1590" s="9"/>
      <c r="B1590" s="9"/>
      <c r="C1590" s="9"/>
      <c r="D1590" s="9"/>
      <c r="E1590" s="11"/>
      <c r="F1590" s="11"/>
      <c r="G1590" s="14"/>
      <c r="H1590" s="11"/>
      <c r="I1590" s="15">
        <v>5</v>
      </c>
      <c r="J1590" s="11">
        <v>65</v>
      </c>
      <c r="K1590" s="12">
        <f>CEILING(H1588*J1590/100*0.9,2.5)</f>
        <v>115</v>
      </c>
      <c r="M1590" s="9"/>
      <c r="N1590" s="14"/>
      <c r="O1590" s="11"/>
      <c r="P1590" s="15">
        <v>3</v>
      </c>
      <c r="Q1590" s="11">
        <v>85</v>
      </c>
      <c r="R1590" s="12">
        <f>CEILING(O1588*0.9*Q1590/100,5)</f>
        <v>170</v>
      </c>
      <c r="T1590" s="9"/>
      <c r="U1590" s="8">
        <f>U1589</f>
        <v>70</v>
      </c>
      <c r="V1590" s="4"/>
      <c r="W1590" s="8">
        <f>W1589</f>
        <v>42.5</v>
      </c>
      <c r="X1590" s="24"/>
      <c r="Y1590" s="9"/>
      <c r="Z1590" s="9"/>
      <c r="AA1590" s="9"/>
    </row>
    <row r="1591" spans="1:27" ht="16.5" thickTop="1" thickBot="1" x14ac:dyDescent="0.3">
      <c r="A1591" s="9"/>
      <c r="B1591" s="9"/>
      <c r="C1591" s="9"/>
      <c r="D1591" s="9"/>
      <c r="E1591" s="11"/>
      <c r="F1591" s="11"/>
      <c r="G1591" s="14"/>
      <c r="H1591" s="11"/>
      <c r="I1591" s="15">
        <v>5</v>
      </c>
      <c r="J1591" s="11">
        <v>75</v>
      </c>
      <c r="K1591" s="12">
        <f>CEILING(H1588*J1591/100*0.9,2.5)</f>
        <v>130</v>
      </c>
      <c r="M1591" s="9"/>
      <c r="N1591" s="14"/>
      <c r="O1591" s="11" t="s">
        <v>35</v>
      </c>
      <c r="P1591" s="15">
        <v>1</v>
      </c>
      <c r="Q1591" s="11">
        <v>95</v>
      </c>
      <c r="R1591" s="12">
        <f>CEILING(O1588*0.9*Q1591/100,5)</f>
        <v>190</v>
      </c>
      <c r="T1591" s="9"/>
      <c r="U1591" s="8">
        <f>U1590</f>
        <v>70</v>
      </c>
      <c r="V1591" s="4"/>
      <c r="W1591" s="8">
        <f>W1590</f>
        <v>42.5</v>
      </c>
      <c r="X1591" s="24"/>
      <c r="Y1591" s="9"/>
      <c r="Z1591" s="9"/>
      <c r="AA1591" s="9"/>
    </row>
    <row r="1592" spans="1:27" ht="16.5" thickTop="1" thickBot="1" x14ac:dyDescent="0.3">
      <c r="A1592" s="9"/>
      <c r="B1592" s="9"/>
      <c r="C1592" s="9"/>
      <c r="D1592" s="9"/>
      <c r="E1592" s="11"/>
      <c r="F1592" s="11"/>
      <c r="G1592" s="14"/>
      <c r="H1592" s="11"/>
      <c r="I1592" s="15">
        <v>5</v>
      </c>
      <c r="J1592" s="11">
        <v>75</v>
      </c>
      <c r="K1592" s="12">
        <f>CEILING(H1588*J1592/100*0.9,2.5)</f>
        <v>130</v>
      </c>
      <c r="M1592" s="9"/>
      <c r="N1592" s="14"/>
      <c r="O1592" s="11"/>
      <c r="P1592" s="11"/>
      <c r="Q1592" s="11"/>
      <c r="R1592" s="11"/>
      <c r="S1592" s="9"/>
      <c r="T1592" s="9"/>
      <c r="U1592" s="8">
        <f>U1591</f>
        <v>70</v>
      </c>
      <c r="V1592" s="4"/>
      <c r="W1592" s="8">
        <f>W1591</f>
        <v>42.5</v>
      </c>
      <c r="X1592" s="25"/>
      <c r="Y1592" s="9"/>
      <c r="Z1592" s="9"/>
      <c r="AA1592" s="9"/>
    </row>
    <row r="1593" spans="1:27" ht="16.5" thickTop="1" thickBot="1" x14ac:dyDescent="0.3">
      <c r="A1593" s="9"/>
      <c r="B1593" s="9"/>
      <c r="C1593" s="9"/>
      <c r="D1593" s="9"/>
      <c r="E1593" s="11"/>
      <c r="F1593" s="11"/>
      <c r="G1593" s="14"/>
      <c r="H1593" s="11"/>
      <c r="I1593" s="15">
        <v>5</v>
      </c>
      <c r="J1593" s="11">
        <v>85</v>
      </c>
      <c r="K1593" s="12">
        <f>CEILING(H1588*J1593/100*0.9,2.5)</f>
        <v>147.5</v>
      </c>
      <c r="M1593" s="9"/>
      <c r="N1593" s="14"/>
      <c r="O1593" s="11"/>
      <c r="P1593" s="11"/>
      <c r="Q1593" s="11"/>
      <c r="R1593" s="11"/>
      <c r="S1593" s="9"/>
      <c r="T1593" s="9"/>
      <c r="U1593" s="9"/>
      <c r="V1593" s="9"/>
      <c r="W1593" s="9"/>
      <c r="X1593" s="9"/>
      <c r="Y1593" s="9"/>
      <c r="Z1593" s="9"/>
      <c r="AA1593" s="9"/>
    </row>
    <row r="1594" spans="1:27" ht="16.5" thickTop="1" thickBot="1" x14ac:dyDescent="0.3">
      <c r="A1594" s="9"/>
      <c r="B1594" s="9"/>
      <c r="C1594">
        <f>IF(H1594&gt;3.4,0,H1594)+IF(O1594&gt;3.4,0,O1594)</f>
        <v>4</v>
      </c>
      <c r="D1594" t="s">
        <v>16</v>
      </c>
      <c r="E1594" t="s">
        <v>3</v>
      </c>
      <c r="F1594" s="9"/>
      <c r="G1594" s="14" t="s">
        <v>4</v>
      </c>
      <c r="H1594" s="11">
        <v>3</v>
      </c>
      <c r="I1594" s="11"/>
      <c r="J1594" s="11"/>
      <c r="K1594" s="11"/>
      <c r="L1594" s="9"/>
      <c r="M1594" s="9"/>
      <c r="N1594" s="14" t="s">
        <v>13</v>
      </c>
      <c r="O1594" s="11">
        <v>1</v>
      </c>
      <c r="P1594" s="11"/>
      <c r="Q1594" s="11"/>
      <c r="R1594" s="11"/>
      <c r="S1594" s="9"/>
      <c r="T1594" s="9"/>
      <c r="U1594" s="9"/>
      <c r="V1594" s="28" t="s">
        <v>28</v>
      </c>
      <c r="W1594" s="9"/>
      <c r="X1594" s="27" t="s">
        <v>25</v>
      </c>
      <c r="Y1594" s="9"/>
      <c r="Z1594" s="27" t="s">
        <v>26</v>
      </c>
      <c r="AA1594" s="9"/>
    </row>
    <row r="1595" spans="1:27" ht="31.5" thickTop="1" thickBot="1" x14ac:dyDescent="0.3">
      <c r="A1595" s="9"/>
      <c r="B1595" s="9"/>
      <c r="C1595" s="9"/>
      <c r="D1595" s="9"/>
      <c r="E1595" s="11"/>
      <c r="F1595" s="11"/>
      <c r="G1595" s="14"/>
      <c r="H1595" s="20">
        <f>H1574</f>
        <v>110</v>
      </c>
      <c r="I1595" s="11" t="s">
        <v>31</v>
      </c>
      <c r="J1595" s="11" t="s">
        <v>30</v>
      </c>
      <c r="K1595" s="11" t="s">
        <v>34</v>
      </c>
      <c r="L1595" s="10" t="s">
        <v>32</v>
      </c>
      <c r="M1595" s="10"/>
      <c r="N1595" s="14" t="s">
        <v>33</v>
      </c>
      <c r="O1595" s="20">
        <f>O1553+IF(S1556&lt;3.5,5,10)</f>
        <v>260</v>
      </c>
      <c r="P1595" s="11" t="s">
        <v>31</v>
      </c>
      <c r="Q1595" s="11" t="s">
        <v>30</v>
      </c>
      <c r="R1595" s="11" t="s">
        <v>34</v>
      </c>
      <c r="S1595" s="10" t="s">
        <v>32</v>
      </c>
      <c r="T1595" s="10"/>
      <c r="U1595" s="26" t="s">
        <v>34</v>
      </c>
      <c r="V1595" s="26" t="s">
        <v>48</v>
      </c>
      <c r="W1595" s="26" t="s">
        <v>34</v>
      </c>
      <c r="X1595" s="26" t="s">
        <v>48</v>
      </c>
      <c r="Y1595" s="26" t="s">
        <v>34</v>
      </c>
      <c r="Z1595" s="26" t="s">
        <v>48</v>
      </c>
      <c r="AA1595" s="9"/>
    </row>
    <row r="1596" spans="1:27" ht="16.5" thickTop="1" thickBot="1" x14ac:dyDescent="0.3">
      <c r="A1596" s="9"/>
      <c r="B1596" s="9"/>
      <c r="C1596" s="9"/>
      <c r="D1596" s="9"/>
      <c r="E1596" s="11"/>
      <c r="F1596" s="11"/>
      <c r="G1596" s="14"/>
      <c r="H1596" s="11"/>
      <c r="I1596" s="15">
        <v>5</v>
      </c>
      <c r="J1596" s="11">
        <v>75</v>
      </c>
      <c r="K1596" s="12">
        <f>CEILING(H1595*0.9*J1596/100,2.5)</f>
        <v>75</v>
      </c>
      <c r="M1596" s="9"/>
      <c r="N1596" s="14"/>
      <c r="O1596" s="11"/>
      <c r="P1596" s="15">
        <v>5</v>
      </c>
      <c r="Q1596" s="11">
        <v>65</v>
      </c>
      <c r="R1596" s="12">
        <f>CEILING(O1595*Q1596/100*0.9,5)</f>
        <v>155</v>
      </c>
      <c r="T1596" s="9"/>
      <c r="U1596" s="8">
        <f>IF(V1578&gt;11.5,U1578+2.5,U1578)</f>
        <v>17.5</v>
      </c>
      <c r="V1596" s="4"/>
      <c r="W1596" s="8">
        <f>IF(X1578&gt;11.5,W1578+2.5,W1578)</f>
        <v>35</v>
      </c>
      <c r="X1596" s="24"/>
      <c r="Y1596" s="8">
        <f>IF(Z1578&gt;11.5,Y1578+2,Y1578)</f>
        <v>8</v>
      </c>
      <c r="Z1596" s="24"/>
      <c r="AA1596" s="9"/>
    </row>
    <row r="1597" spans="1:27" ht="16.5" thickTop="1" thickBot="1" x14ac:dyDescent="0.3">
      <c r="A1597" s="9"/>
      <c r="B1597" s="9"/>
      <c r="C1597" s="9"/>
      <c r="D1597" s="9"/>
      <c r="E1597" s="11"/>
      <c r="F1597" s="11"/>
      <c r="G1597" s="14"/>
      <c r="H1597" s="11"/>
      <c r="I1597" s="15">
        <v>3</v>
      </c>
      <c r="J1597" s="11">
        <v>85</v>
      </c>
      <c r="K1597" s="12">
        <f>CEILING(H1595*0.9*J1597/100,2.5)</f>
        <v>85</v>
      </c>
      <c r="M1597" s="9"/>
      <c r="N1597" s="14"/>
      <c r="O1597" s="11"/>
      <c r="P1597" s="15">
        <v>5</v>
      </c>
      <c r="Q1597" s="11">
        <v>65</v>
      </c>
      <c r="R1597" s="12">
        <f>CEILING(O1595*Q1597/100*0.9,5)</f>
        <v>155</v>
      </c>
      <c r="T1597" s="9"/>
      <c r="U1597" s="8">
        <f>U1596</f>
        <v>17.5</v>
      </c>
      <c r="V1597" s="3"/>
      <c r="W1597" s="8">
        <f>W1596</f>
        <v>35</v>
      </c>
      <c r="X1597" s="24"/>
      <c r="Y1597" s="8">
        <f>Y1596</f>
        <v>8</v>
      </c>
      <c r="Z1597" s="24"/>
      <c r="AA1597" s="9"/>
    </row>
    <row r="1598" spans="1:27" ht="16.5" thickTop="1" thickBot="1" x14ac:dyDescent="0.3">
      <c r="A1598" s="9"/>
      <c r="B1598" s="9"/>
      <c r="C1598" s="9"/>
      <c r="D1598" s="9"/>
      <c r="E1598" s="11"/>
      <c r="F1598" s="11"/>
      <c r="G1598" s="14"/>
      <c r="H1598" s="11" t="s">
        <v>35</v>
      </c>
      <c r="I1598" s="15">
        <v>1</v>
      </c>
      <c r="J1598" s="11">
        <v>95</v>
      </c>
      <c r="K1598" s="12">
        <f>CEILING(H1595*0.9*J1598/100,2.5)</f>
        <v>95</v>
      </c>
      <c r="M1598" s="9"/>
      <c r="N1598" s="14"/>
      <c r="O1598" s="11"/>
      <c r="P1598" s="15">
        <v>5</v>
      </c>
      <c r="Q1598" s="11">
        <v>75</v>
      </c>
      <c r="R1598" s="12">
        <f>CEILING(O1595*Q1598/100*0.9,5)</f>
        <v>180</v>
      </c>
      <c r="T1598" s="9"/>
      <c r="U1598" s="8">
        <f>U1597</f>
        <v>17.5</v>
      </c>
      <c r="W1598" s="8">
        <f>W1597</f>
        <v>35</v>
      </c>
      <c r="X1598" s="24"/>
      <c r="Y1598" s="8">
        <f>Y1597</f>
        <v>8</v>
      </c>
      <c r="Z1598" s="24"/>
      <c r="AA1598" s="9"/>
    </row>
    <row r="1599" spans="1:27" ht="16.5" thickTop="1" thickBot="1" x14ac:dyDescent="0.3">
      <c r="A1599" s="9"/>
      <c r="B1599" s="9"/>
      <c r="C1599" s="9"/>
      <c r="D1599" s="9"/>
      <c r="E1599" s="11"/>
      <c r="F1599" s="11"/>
      <c r="G1599" s="14"/>
      <c r="H1599" s="11"/>
      <c r="I1599" s="11"/>
      <c r="J1599" s="11"/>
      <c r="K1599" s="11"/>
      <c r="L1599" s="9"/>
      <c r="M1599" s="9"/>
      <c r="N1599" s="14"/>
      <c r="O1599" s="11"/>
      <c r="P1599" s="15">
        <v>5</v>
      </c>
      <c r="Q1599" s="11">
        <v>75</v>
      </c>
      <c r="R1599" s="12">
        <f>CEILING(O1595*Q1599/100*0.9,5)</f>
        <v>180</v>
      </c>
      <c r="T1599" s="9"/>
      <c r="U1599" s="8">
        <f>U1598</f>
        <v>17.5</v>
      </c>
      <c r="W1599" s="8">
        <f>W1598</f>
        <v>35</v>
      </c>
      <c r="X1599" s="25"/>
      <c r="Y1599" s="8">
        <f>Y1598</f>
        <v>8</v>
      </c>
      <c r="Z1599" s="25"/>
      <c r="AA1599" s="9"/>
    </row>
    <row r="1600" spans="1:27" ht="16.5" thickTop="1" thickBot="1" x14ac:dyDescent="0.3">
      <c r="A1600" s="9"/>
      <c r="B1600" s="9"/>
      <c r="C1600" s="9"/>
      <c r="D1600" s="9"/>
      <c r="E1600" s="11"/>
      <c r="F1600" s="11"/>
      <c r="G1600" s="14"/>
      <c r="H1600" s="11"/>
      <c r="I1600" s="11"/>
      <c r="J1600" s="11"/>
      <c r="K1600" s="11"/>
      <c r="L1600" s="9"/>
      <c r="M1600" s="9"/>
      <c r="N1600" s="14"/>
      <c r="O1600" s="11"/>
      <c r="P1600" s="16">
        <v>5</v>
      </c>
      <c r="Q1600" s="11">
        <v>85</v>
      </c>
      <c r="R1600" s="12">
        <f>CEILING(O1595*Q1600/100*0.9,5)</f>
        <v>200</v>
      </c>
      <c r="T1600" s="9"/>
      <c r="U1600" s="9"/>
      <c r="V1600" s="9"/>
      <c r="W1600" s="9"/>
      <c r="X1600" s="9"/>
      <c r="Y1600" s="9"/>
      <c r="Z1600" s="9"/>
      <c r="AA1600" s="9"/>
    </row>
    <row r="1601" spans="1:27" ht="16.5" thickTop="1" thickBot="1" x14ac:dyDescent="0.3">
      <c r="A1601" s="9"/>
      <c r="B1601" s="9"/>
      <c r="C1601">
        <f>IF(H1601&gt;3.4,0,H1601)+IF(O1601&gt;3.4,0,O1601)</f>
        <v>2</v>
      </c>
      <c r="D1601" t="s">
        <v>17</v>
      </c>
      <c r="E1601" t="s">
        <v>2</v>
      </c>
      <c r="F1601" s="9"/>
      <c r="G1601" s="14" t="s">
        <v>14</v>
      </c>
      <c r="H1601" s="11">
        <v>2</v>
      </c>
      <c r="I1601" s="11"/>
      <c r="J1601" s="11"/>
      <c r="K1601" s="11"/>
      <c r="L1601" s="9"/>
      <c r="M1601" s="9"/>
      <c r="N1601" s="14" t="s">
        <v>12</v>
      </c>
      <c r="O1601" s="11">
        <v>4</v>
      </c>
      <c r="P1601" s="11"/>
      <c r="Q1601" s="11"/>
      <c r="R1601" s="11"/>
      <c r="S1601" s="9"/>
      <c r="T1601" s="9"/>
      <c r="U1601" s="9"/>
      <c r="V1601" s="27" t="s">
        <v>47</v>
      </c>
      <c r="W1601" s="9"/>
      <c r="X1601" s="17" t="s">
        <v>27</v>
      </c>
      <c r="Y1601" s="9"/>
      <c r="Z1601" s="9"/>
      <c r="AA1601" s="9"/>
    </row>
    <row r="1602" spans="1:27" ht="31.5" thickTop="1" thickBot="1" x14ac:dyDescent="0.3">
      <c r="A1602" s="9"/>
      <c r="B1602" s="9"/>
      <c r="C1602" s="9"/>
      <c r="D1602" s="9"/>
      <c r="E1602" s="11"/>
      <c r="F1602" s="11"/>
      <c r="G1602" s="14" t="s">
        <v>33</v>
      </c>
      <c r="H1602" s="20">
        <f>H1588</f>
        <v>192.5</v>
      </c>
      <c r="I1602" s="11" t="s">
        <v>31</v>
      </c>
      <c r="J1602" s="11" t="s">
        <v>30</v>
      </c>
      <c r="K1602" s="11" t="s">
        <v>34</v>
      </c>
      <c r="L1602" s="10" t="s">
        <v>32</v>
      </c>
      <c r="M1602" s="10"/>
      <c r="N1602" s="14" t="s">
        <v>33</v>
      </c>
      <c r="O1602" s="20">
        <f>O1588</f>
        <v>217.5</v>
      </c>
      <c r="P1602" s="11" t="s">
        <v>31</v>
      </c>
      <c r="Q1602" s="11" t="s">
        <v>30</v>
      </c>
      <c r="R1602" s="11" t="s">
        <v>34</v>
      </c>
      <c r="S1602" s="10" t="s">
        <v>32</v>
      </c>
      <c r="T1602" s="10"/>
      <c r="U1602" s="26" t="s">
        <v>34</v>
      </c>
      <c r="V1602" s="26" t="s">
        <v>48</v>
      </c>
      <c r="W1602" s="26" t="s">
        <v>34</v>
      </c>
      <c r="X1602" s="26" t="s">
        <v>48</v>
      </c>
      <c r="Y1602" s="9"/>
      <c r="Z1602" s="9"/>
      <c r="AA1602" s="9"/>
    </row>
    <row r="1603" spans="1:27" ht="16.5" thickTop="1" thickBot="1" x14ac:dyDescent="0.3">
      <c r="A1603" s="9"/>
      <c r="B1603" s="9"/>
      <c r="C1603" s="9"/>
      <c r="D1603" s="9"/>
      <c r="E1603" s="11"/>
      <c r="F1603" s="11"/>
      <c r="G1603" s="14"/>
      <c r="H1603" s="11"/>
      <c r="I1603" s="15">
        <v>3</v>
      </c>
      <c r="J1603" s="11">
        <v>70</v>
      </c>
      <c r="K1603" s="12">
        <f>CEILING(H1602*J1603/100*0.9,2.5)</f>
        <v>122.5</v>
      </c>
      <c r="M1603" s="9"/>
      <c r="N1603" s="14"/>
      <c r="O1603" s="11"/>
      <c r="P1603" s="15">
        <v>5</v>
      </c>
      <c r="Q1603" s="11">
        <v>40</v>
      </c>
      <c r="R1603" s="12">
        <f>CEILING(O1602*Q1603/100*0.9,5)</f>
        <v>80</v>
      </c>
      <c r="T1603" s="9"/>
      <c r="U1603" s="8">
        <f>IF(V1585&gt;11.5,U1585+2.5,U1585)</f>
        <v>60</v>
      </c>
      <c r="W1603" s="8">
        <f>IF(X1585&gt;11.5,W1585+2.5,W1585)</f>
        <v>42.5</v>
      </c>
      <c r="X1603" s="24"/>
      <c r="Y1603" s="9"/>
      <c r="Z1603" s="9"/>
      <c r="AA1603" s="9"/>
    </row>
    <row r="1604" spans="1:27" ht="16.5" thickTop="1" thickBot="1" x14ac:dyDescent="0.3">
      <c r="A1604" s="9"/>
      <c r="B1604" s="9"/>
      <c r="C1604" s="9"/>
      <c r="D1604" s="9"/>
      <c r="E1604" s="11"/>
      <c r="F1604" s="11"/>
      <c r="G1604" s="14"/>
      <c r="H1604" s="11"/>
      <c r="I1604" s="15">
        <v>3</v>
      </c>
      <c r="J1604" s="11">
        <v>70</v>
      </c>
      <c r="K1604" s="12">
        <f>CEILING(H1602*J1604/100*0.9,2.5)</f>
        <v>122.5</v>
      </c>
      <c r="M1604" s="9"/>
      <c r="N1604" s="14"/>
      <c r="O1604" s="11"/>
      <c r="P1604" s="15">
        <v>5</v>
      </c>
      <c r="Q1604" s="11">
        <v>40</v>
      </c>
      <c r="R1604" s="12">
        <f>CEILING(O1602*Q1604/100*0.9,5)</f>
        <v>80</v>
      </c>
      <c r="T1604" s="9"/>
      <c r="U1604" s="8">
        <f>U1603</f>
        <v>60</v>
      </c>
      <c r="W1604" s="8">
        <f>W1603</f>
        <v>42.5</v>
      </c>
      <c r="X1604" s="24"/>
      <c r="Y1604" s="9"/>
      <c r="Z1604" s="9"/>
      <c r="AA1604" s="9"/>
    </row>
    <row r="1605" spans="1:27" ht="16.5" thickTop="1" thickBot="1" x14ac:dyDescent="0.3">
      <c r="A1605" s="9"/>
      <c r="B1605" s="9"/>
      <c r="C1605" s="9"/>
      <c r="D1605" s="9"/>
      <c r="E1605" s="11"/>
      <c r="F1605" s="11"/>
      <c r="G1605" s="14"/>
      <c r="H1605" s="11"/>
      <c r="I1605" s="15">
        <v>3</v>
      </c>
      <c r="J1605" s="11">
        <v>80</v>
      </c>
      <c r="K1605" s="12">
        <f>CEILING(H1602*J1605/100*0.9,2.5)</f>
        <v>140</v>
      </c>
      <c r="M1605" s="9"/>
      <c r="N1605" s="14"/>
      <c r="O1605" s="11"/>
      <c r="P1605" s="15">
        <v>5</v>
      </c>
      <c r="Q1605" s="11">
        <v>50</v>
      </c>
      <c r="R1605" s="12">
        <f>CEILING(O1602*Q1605/100*0.9,5)</f>
        <v>100</v>
      </c>
      <c r="T1605" s="9"/>
      <c r="U1605" s="8">
        <f>U1604</f>
        <v>60</v>
      </c>
      <c r="W1605" s="8">
        <f>W1604</f>
        <v>42.5</v>
      </c>
      <c r="X1605" s="24"/>
      <c r="Y1605" s="9"/>
      <c r="Z1605" s="9"/>
      <c r="AA1605" s="9"/>
    </row>
    <row r="1606" spans="1:27" ht="16.5" thickTop="1" thickBot="1" x14ac:dyDescent="0.3">
      <c r="A1606" s="9"/>
      <c r="B1606" s="9"/>
      <c r="C1606" s="9"/>
      <c r="D1606" s="9"/>
      <c r="E1606" s="11"/>
      <c r="F1606" s="11"/>
      <c r="G1606" s="14"/>
      <c r="H1606" s="11"/>
      <c r="I1606" s="15">
        <v>3</v>
      </c>
      <c r="J1606" s="11">
        <v>80</v>
      </c>
      <c r="K1606" s="12">
        <f>CEILING(H1602*J1606/100*0.9,2.5)</f>
        <v>140</v>
      </c>
      <c r="M1606" s="9"/>
      <c r="N1606" s="14"/>
      <c r="O1606" s="11"/>
      <c r="P1606" s="15">
        <v>5</v>
      </c>
      <c r="Q1606" s="11">
        <v>50</v>
      </c>
      <c r="R1606" s="12">
        <f>CEILING(O1602*Q1606/100*0.9,5)</f>
        <v>100</v>
      </c>
      <c r="T1606" s="9"/>
      <c r="U1606" s="8">
        <f>U1605</f>
        <v>60</v>
      </c>
      <c r="W1606" s="8">
        <f>W1605</f>
        <v>42.5</v>
      </c>
      <c r="X1606" s="25"/>
      <c r="Y1606" s="9"/>
      <c r="Z1606" s="9"/>
      <c r="AA1606" s="9"/>
    </row>
    <row r="1607" spans="1:27" ht="16.5" thickTop="1" thickBot="1" x14ac:dyDescent="0.3">
      <c r="A1607" s="9"/>
      <c r="B1607" s="9"/>
      <c r="C1607" s="9"/>
      <c r="D1607" s="9"/>
      <c r="E1607" s="11"/>
      <c r="F1607" s="11"/>
      <c r="G1607" s="14"/>
      <c r="H1607" s="11"/>
      <c r="I1607" s="15">
        <v>3</v>
      </c>
      <c r="J1607" s="11">
        <v>90</v>
      </c>
      <c r="K1607" s="12">
        <f>CEILING(H1602*J1607/100*0.9,2.5)</f>
        <v>157.5</v>
      </c>
      <c r="M1607" s="9"/>
      <c r="N1607" s="14"/>
      <c r="O1607" s="11"/>
      <c r="P1607" s="15">
        <v>5</v>
      </c>
      <c r="Q1607" s="11">
        <v>60</v>
      </c>
      <c r="R1607" s="12">
        <f>CEILING(O1602*Q1607/100*0.9,5)</f>
        <v>120</v>
      </c>
      <c r="T1607" s="9"/>
      <c r="U1607" s="9"/>
      <c r="V1607" s="9"/>
      <c r="W1607" s="9"/>
      <c r="X1607" s="9"/>
      <c r="Y1607" s="9"/>
      <c r="Z1607" s="9"/>
      <c r="AA1607" s="9"/>
    </row>
    <row r="1608" spans="1:27" ht="16.5" thickTop="1" thickBot="1" x14ac:dyDescent="0.3">
      <c r="A1608" s="9"/>
      <c r="B1608" s="1" t="s">
        <v>144</v>
      </c>
      <c r="C1608" s="18">
        <f>IF(H1608&gt;3.4,0,H1608)+IF(O1608&gt;3.4,0,O1608)</f>
        <v>4</v>
      </c>
      <c r="D1608" s="18" t="s">
        <v>15</v>
      </c>
      <c r="E1608" s="34" t="s">
        <v>2</v>
      </c>
      <c r="F1608" s="11"/>
      <c r="G1608" s="14" t="s">
        <v>14</v>
      </c>
      <c r="H1608" s="11">
        <v>3</v>
      </c>
      <c r="I1608" s="11"/>
      <c r="J1608" s="11"/>
      <c r="K1608" s="11"/>
      <c r="L1608" s="9"/>
      <c r="M1608" s="9"/>
      <c r="N1608" s="14" t="s">
        <v>12</v>
      </c>
      <c r="O1608" s="11">
        <v>1</v>
      </c>
      <c r="P1608" s="11"/>
      <c r="Q1608" s="11"/>
      <c r="R1608" s="11"/>
      <c r="S1608" s="9"/>
      <c r="T1608" s="9"/>
      <c r="U1608" s="30"/>
      <c r="V1608" s="29" t="s">
        <v>49</v>
      </c>
      <c r="W1608" s="9"/>
      <c r="X1608" s="31" t="s">
        <v>27</v>
      </c>
      <c r="Y1608" s="9"/>
      <c r="Z1608" s="9"/>
      <c r="AA1608" s="9"/>
    </row>
    <row r="1609" spans="1:27" ht="31.5" thickTop="1" thickBot="1" x14ac:dyDescent="0.3">
      <c r="A1609" s="9"/>
      <c r="B1609" s="9"/>
      <c r="C1609" s="9"/>
      <c r="D1609" s="9"/>
      <c r="E1609" s="11"/>
      <c r="F1609" s="11"/>
      <c r="G1609" s="14"/>
      <c r="H1609" s="20">
        <f>H1602</f>
        <v>192.5</v>
      </c>
      <c r="I1609" s="11" t="s">
        <v>31</v>
      </c>
      <c r="J1609" s="11" t="s">
        <v>30</v>
      </c>
      <c r="K1609" s="11" t="s">
        <v>34</v>
      </c>
      <c r="L1609" s="10" t="s">
        <v>32</v>
      </c>
      <c r="M1609" s="10"/>
      <c r="N1609" s="14" t="s">
        <v>33</v>
      </c>
      <c r="O1609" s="20">
        <f>O1588+IF(S1591&lt;3.5,2.5,5)</f>
        <v>220</v>
      </c>
      <c r="P1609" s="11" t="s">
        <v>31</v>
      </c>
      <c r="Q1609" s="11" t="s">
        <v>30</v>
      </c>
      <c r="R1609" s="11" t="s">
        <v>34</v>
      </c>
      <c r="S1609" s="10" t="s">
        <v>32</v>
      </c>
      <c r="T1609" s="10"/>
      <c r="U1609" s="26" t="s">
        <v>34</v>
      </c>
      <c r="V1609" s="26" t="s">
        <v>48</v>
      </c>
      <c r="W1609" s="26" t="s">
        <v>34</v>
      </c>
      <c r="X1609" s="26" t="s">
        <v>48</v>
      </c>
      <c r="Y1609" s="9"/>
      <c r="Z1609" s="9"/>
      <c r="AA1609" s="9"/>
    </row>
    <row r="1610" spans="1:27" ht="16.5" thickTop="1" thickBot="1" x14ac:dyDescent="0.3">
      <c r="A1610" s="9"/>
      <c r="B1610" s="9"/>
      <c r="C1610" s="9"/>
      <c r="D1610" s="9"/>
      <c r="E1610" s="11"/>
      <c r="F1610" s="11"/>
      <c r="G1610" s="14"/>
      <c r="H1610" s="11"/>
      <c r="I1610" s="15">
        <v>5</v>
      </c>
      <c r="J1610" s="11">
        <v>75</v>
      </c>
      <c r="K1610" s="12">
        <f>CEILING(H1609*0.9*J1610/100,2.5)</f>
        <v>130</v>
      </c>
      <c r="M1610" s="9"/>
      <c r="N1610" s="14"/>
      <c r="O1610" s="11"/>
      <c r="P1610" s="15">
        <v>5</v>
      </c>
      <c r="Q1610" s="11">
        <v>65</v>
      </c>
      <c r="R1610" s="12">
        <f>CEILING(O1609*Q1610/100*0.9,5)</f>
        <v>130</v>
      </c>
      <c r="T1610" s="9"/>
      <c r="U1610" s="8">
        <f>IF(V1592&gt;11.5,U1592+2.5,U1592)</f>
        <v>70</v>
      </c>
      <c r="V1610" s="4"/>
      <c r="W1610" s="8">
        <f>IF(X1606&gt;11.5,W1606+2.5,W1606)</f>
        <v>42.5</v>
      </c>
      <c r="X1610" s="24"/>
      <c r="Y1610" s="9"/>
      <c r="Z1610" s="9"/>
      <c r="AA1610" s="9"/>
    </row>
    <row r="1611" spans="1:27" ht="16.5" thickTop="1" thickBot="1" x14ac:dyDescent="0.3">
      <c r="A1611" s="9"/>
      <c r="B1611" s="9"/>
      <c r="C1611" s="9"/>
      <c r="D1611" s="9"/>
      <c r="E1611" s="11"/>
      <c r="F1611" s="11"/>
      <c r="G1611" s="14"/>
      <c r="H1611" s="11"/>
      <c r="I1611" s="15">
        <v>3</v>
      </c>
      <c r="J1611" s="11">
        <v>85</v>
      </c>
      <c r="K1611" s="12">
        <f>CEILING(H1609*0.9*J1611/100,2.5)</f>
        <v>147.5</v>
      </c>
      <c r="M1611" s="9"/>
      <c r="N1611" s="14"/>
      <c r="O1611" s="11"/>
      <c r="P1611" s="15">
        <v>5</v>
      </c>
      <c r="Q1611" s="11">
        <v>65</v>
      </c>
      <c r="R1611" s="12">
        <f>CEILING(O1609*Q1611/100*0.9,5)</f>
        <v>130</v>
      </c>
      <c r="T1611" s="9"/>
      <c r="U1611" s="8">
        <f>U1610</f>
        <v>70</v>
      </c>
      <c r="V1611" s="4"/>
      <c r="W1611" s="8">
        <f>W1610</f>
        <v>42.5</v>
      </c>
      <c r="X1611" s="24"/>
      <c r="Y1611" s="9"/>
      <c r="Z1611" s="9"/>
      <c r="AA1611" s="9"/>
    </row>
    <row r="1612" spans="1:27" ht="16.5" thickTop="1" thickBot="1" x14ac:dyDescent="0.3">
      <c r="A1612" s="9"/>
      <c r="B1612" s="9"/>
      <c r="C1612" s="9"/>
      <c r="D1612" s="9"/>
      <c r="E1612" s="11"/>
      <c r="F1612" s="11"/>
      <c r="G1612" s="14"/>
      <c r="H1612" s="11" t="s">
        <v>35</v>
      </c>
      <c r="I1612" s="15">
        <v>1</v>
      </c>
      <c r="J1612" s="11">
        <v>95</v>
      </c>
      <c r="K1612" s="12">
        <f>CEILING(H1609*0.9*J1612/100,2.5)</f>
        <v>165</v>
      </c>
      <c r="M1612" s="9"/>
      <c r="N1612" s="14"/>
      <c r="O1612" s="11"/>
      <c r="P1612" s="15">
        <v>5</v>
      </c>
      <c r="Q1612" s="11">
        <v>75</v>
      </c>
      <c r="R1612" s="12">
        <f>CEILING(O1609*Q1612/100*0.9,5)</f>
        <v>150</v>
      </c>
      <c r="T1612" s="9"/>
      <c r="U1612" s="8">
        <f>U1611</f>
        <v>70</v>
      </c>
      <c r="V1612" s="4"/>
      <c r="W1612" s="8">
        <f>W1611</f>
        <v>42.5</v>
      </c>
      <c r="X1612" s="24"/>
      <c r="Y1612" s="9"/>
      <c r="Z1612" s="9"/>
      <c r="AA1612" s="9"/>
    </row>
    <row r="1613" spans="1:27" ht="16.5" thickTop="1" thickBot="1" x14ac:dyDescent="0.3">
      <c r="A1613" s="9"/>
      <c r="B1613" s="9"/>
      <c r="C1613" s="9"/>
      <c r="D1613" s="9"/>
      <c r="E1613" s="11"/>
      <c r="F1613" s="11"/>
      <c r="G1613" s="14"/>
      <c r="H1613" s="11"/>
      <c r="I1613" s="11"/>
      <c r="J1613" s="11"/>
      <c r="K1613" s="11"/>
      <c r="L1613" s="9"/>
      <c r="M1613" s="9"/>
      <c r="N1613" s="14"/>
      <c r="O1613" s="11"/>
      <c r="P1613" s="15">
        <v>5</v>
      </c>
      <c r="Q1613" s="11">
        <v>75</v>
      </c>
      <c r="R1613" s="12">
        <f>CEILING(O1609*Q1613/100*0.9,5)</f>
        <v>150</v>
      </c>
      <c r="T1613" s="9"/>
      <c r="U1613" s="8">
        <f>U1612</f>
        <v>70</v>
      </c>
      <c r="V1613" s="4"/>
      <c r="W1613" s="8">
        <f>W1612</f>
        <v>42.5</v>
      </c>
      <c r="X1613" s="25"/>
      <c r="Y1613" s="9"/>
      <c r="Z1613" s="9"/>
      <c r="AA1613" s="9"/>
    </row>
    <row r="1614" spans="1:27" ht="16.5" thickTop="1" thickBot="1" x14ac:dyDescent="0.3">
      <c r="A1614" s="9"/>
      <c r="B1614" s="9"/>
      <c r="C1614" s="9"/>
      <c r="D1614" s="9"/>
      <c r="E1614" s="11"/>
      <c r="F1614" s="11"/>
      <c r="G1614" s="14"/>
      <c r="H1614" s="11"/>
      <c r="I1614" s="11"/>
      <c r="J1614" s="11"/>
      <c r="K1614" s="11"/>
      <c r="L1614" s="9"/>
      <c r="M1614" s="9"/>
      <c r="N1614" s="14"/>
      <c r="O1614" s="11"/>
      <c r="P1614" s="16">
        <v>5</v>
      </c>
      <c r="Q1614" s="11">
        <v>85</v>
      </c>
      <c r="R1614" s="12">
        <f>CEILING(O1609*Q1614/100*0.9,5)</f>
        <v>170</v>
      </c>
      <c r="T1614" s="9"/>
      <c r="U1614" s="9"/>
      <c r="V1614" s="9"/>
      <c r="W1614" s="9"/>
      <c r="X1614" s="9"/>
      <c r="Y1614" s="9"/>
      <c r="Z1614" s="9"/>
      <c r="AA1614" s="9"/>
    </row>
    <row r="1615" spans="1:27" ht="16.5" thickTop="1" thickBot="1" x14ac:dyDescent="0.3">
      <c r="A1615" s="9"/>
      <c r="B1615" s="9"/>
      <c r="C1615">
        <f>IF(H1615&gt;3.4,0,H1615)+IF(O1615&gt;3.4,0,O1615)</f>
        <v>2</v>
      </c>
      <c r="D1615" t="s">
        <v>16</v>
      </c>
      <c r="E1615" t="s">
        <v>3</v>
      </c>
      <c r="F1615" s="9"/>
      <c r="G1615" s="14" t="s">
        <v>4</v>
      </c>
      <c r="H1615" s="11">
        <v>4</v>
      </c>
      <c r="I1615" s="11"/>
      <c r="J1615" s="11"/>
      <c r="K1615" s="11"/>
      <c r="L1615" s="9"/>
      <c r="M1615" s="9"/>
      <c r="N1615" s="14" t="s">
        <v>13</v>
      </c>
      <c r="O1615" s="11">
        <v>2</v>
      </c>
      <c r="P1615" s="11"/>
      <c r="Q1615" s="11"/>
      <c r="R1615" s="11"/>
      <c r="S1615" s="9"/>
      <c r="T1615" s="9"/>
      <c r="U1615" s="9"/>
      <c r="V1615" s="28" t="s">
        <v>28</v>
      </c>
      <c r="W1615" s="9"/>
      <c r="X1615" s="27" t="s">
        <v>25</v>
      </c>
      <c r="Y1615" s="9"/>
      <c r="Z1615" s="27" t="s">
        <v>26</v>
      </c>
      <c r="AA1615" s="9"/>
    </row>
    <row r="1616" spans="1:27" ht="31.5" thickTop="1" thickBot="1" x14ac:dyDescent="0.3">
      <c r="A1616" s="9"/>
      <c r="B1616" s="9"/>
      <c r="C1616" s="9"/>
      <c r="D1616" s="9"/>
      <c r="E1616" s="11"/>
      <c r="F1616" s="11"/>
      <c r="G1616" s="14" t="s">
        <v>33</v>
      </c>
      <c r="H1616" s="20">
        <f>H1595</f>
        <v>110</v>
      </c>
      <c r="I1616" s="11" t="s">
        <v>31</v>
      </c>
      <c r="J1616" s="11" t="s">
        <v>30</v>
      </c>
      <c r="K1616" s="11" t="s">
        <v>34</v>
      </c>
      <c r="L1616" s="10" t="s">
        <v>32</v>
      </c>
      <c r="M1616" s="10"/>
      <c r="N1616" s="14" t="s">
        <v>33</v>
      </c>
      <c r="O1616" s="20">
        <f>O1595</f>
        <v>260</v>
      </c>
      <c r="P1616" s="11" t="s">
        <v>31</v>
      </c>
      <c r="Q1616" s="11" t="s">
        <v>30</v>
      </c>
      <c r="R1616" s="11" t="s">
        <v>34</v>
      </c>
      <c r="S1616" s="10" t="s">
        <v>32</v>
      </c>
      <c r="T1616" s="10"/>
      <c r="U1616" s="26" t="s">
        <v>34</v>
      </c>
      <c r="V1616" s="26" t="s">
        <v>48</v>
      </c>
      <c r="W1616" s="26" t="s">
        <v>34</v>
      </c>
      <c r="X1616" s="26" t="s">
        <v>48</v>
      </c>
      <c r="Y1616" s="26" t="s">
        <v>34</v>
      </c>
      <c r="Z1616" s="26" t="s">
        <v>48</v>
      </c>
      <c r="AA1616" s="9"/>
    </row>
    <row r="1617" spans="1:27" ht="16.5" thickTop="1" thickBot="1" x14ac:dyDescent="0.3">
      <c r="A1617" s="9"/>
      <c r="B1617" s="9"/>
      <c r="C1617" s="9"/>
      <c r="D1617" s="9"/>
      <c r="E1617" s="11"/>
      <c r="F1617" s="11"/>
      <c r="G1617" s="14"/>
      <c r="H1617" s="11"/>
      <c r="I1617" s="15">
        <v>5</v>
      </c>
      <c r="J1617" s="11">
        <v>40</v>
      </c>
      <c r="K1617" s="12">
        <f>CEILING(H1616*J1617/100*0.9,2.5)</f>
        <v>40</v>
      </c>
      <c r="M1617" s="9"/>
      <c r="N1617" s="14"/>
      <c r="O1617" s="11"/>
      <c r="P1617" s="15">
        <v>3</v>
      </c>
      <c r="Q1617" s="11">
        <v>70</v>
      </c>
      <c r="R1617" s="12">
        <f>CEILING(O1616*Q1617/100*0.9,5)</f>
        <v>165</v>
      </c>
      <c r="T1617" s="9"/>
      <c r="U1617" s="8">
        <f>IF(V1599&gt;11.5,U1599+2.5,U1599)</f>
        <v>17.5</v>
      </c>
      <c r="V1617" s="4"/>
      <c r="W1617" s="8">
        <f>IF(X1599&gt;11.5,W1599+2.5,W1599)</f>
        <v>35</v>
      </c>
      <c r="X1617" s="24"/>
      <c r="Y1617" s="8">
        <f>IF(Z1599&gt;11.5,Y1599+2,Y1599)</f>
        <v>8</v>
      </c>
      <c r="Z1617" s="24"/>
      <c r="AA1617" s="9"/>
    </row>
    <row r="1618" spans="1:27" ht="16.5" thickTop="1" thickBot="1" x14ac:dyDescent="0.3">
      <c r="A1618" s="9"/>
      <c r="B1618" s="9"/>
      <c r="C1618" s="9"/>
      <c r="D1618" s="9"/>
      <c r="E1618" s="11"/>
      <c r="F1618" s="11"/>
      <c r="G1618" s="14"/>
      <c r="H1618" s="11"/>
      <c r="I1618" s="15">
        <v>5</v>
      </c>
      <c r="J1618" s="11">
        <v>40</v>
      </c>
      <c r="K1618" s="12">
        <f>CEILING(H1616*J1618/100*0.9,2.5)</f>
        <v>40</v>
      </c>
      <c r="M1618" s="9"/>
      <c r="N1618" s="14"/>
      <c r="O1618" s="11"/>
      <c r="P1618" s="15">
        <v>3</v>
      </c>
      <c r="Q1618" s="11">
        <v>70</v>
      </c>
      <c r="R1618" s="12">
        <f>CEILING(O1616*Q1618/100*0.9,5)</f>
        <v>165</v>
      </c>
      <c r="T1618" s="9"/>
      <c r="U1618" s="8">
        <f>U1617</f>
        <v>17.5</v>
      </c>
      <c r="V1618" s="3"/>
      <c r="W1618" s="8">
        <f>W1617</f>
        <v>35</v>
      </c>
      <c r="X1618" s="24"/>
      <c r="Y1618" s="8">
        <f>Y1617</f>
        <v>8</v>
      </c>
      <c r="Z1618" s="24"/>
      <c r="AA1618" s="9"/>
    </row>
    <row r="1619" spans="1:27" ht="16.5" thickTop="1" thickBot="1" x14ac:dyDescent="0.3">
      <c r="A1619" s="9"/>
      <c r="B1619" s="9"/>
      <c r="C1619" s="9"/>
      <c r="D1619" s="9"/>
      <c r="E1619" s="11"/>
      <c r="F1619" s="11"/>
      <c r="G1619" s="14"/>
      <c r="H1619" s="11"/>
      <c r="I1619" s="15">
        <v>5</v>
      </c>
      <c r="J1619" s="11">
        <v>50</v>
      </c>
      <c r="K1619" s="12">
        <f>CEILING(H1616*J1619/100*0.9,2.5)</f>
        <v>50</v>
      </c>
      <c r="M1619" s="9"/>
      <c r="N1619" s="14"/>
      <c r="O1619" s="11"/>
      <c r="P1619" s="15">
        <v>3</v>
      </c>
      <c r="Q1619" s="11">
        <v>80</v>
      </c>
      <c r="R1619" s="12">
        <f>CEILING(O1616*Q1619/100*0.9,5)</f>
        <v>190</v>
      </c>
      <c r="T1619" s="9"/>
      <c r="U1619" s="8">
        <f>U1618</f>
        <v>17.5</v>
      </c>
      <c r="W1619" s="8">
        <f>W1618</f>
        <v>35</v>
      </c>
      <c r="X1619" s="24"/>
      <c r="Y1619" s="8">
        <f>Y1618</f>
        <v>8</v>
      </c>
      <c r="Z1619" s="24"/>
      <c r="AA1619" s="9"/>
    </row>
    <row r="1620" spans="1:27" ht="16.5" thickTop="1" thickBot="1" x14ac:dyDescent="0.3">
      <c r="A1620" s="9"/>
      <c r="B1620" s="9"/>
      <c r="C1620" s="9"/>
      <c r="D1620" s="9"/>
      <c r="E1620" s="11"/>
      <c r="F1620" s="11"/>
      <c r="G1620" s="14"/>
      <c r="H1620" s="11"/>
      <c r="I1620" s="15">
        <v>5</v>
      </c>
      <c r="J1620" s="11">
        <v>50</v>
      </c>
      <c r="K1620" s="12">
        <f>CEILING(H1616*J1620/100*0.9,2.5)</f>
        <v>50</v>
      </c>
      <c r="M1620" s="9"/>
      <c r="N1620" s="14"/>
      <c r="O1620" s="11"/>
      <c r="P1620" s="15">
        <v>3</v>
      </c>
      <c r="Q1620" s="11">
        <v>80</v>
      </c>
      <c r="R1620" s="12">
        <f>CEILING(O1616*Q1620/100*0.9,5)</f>
        <v>190</v>
      </c>
      <c r="T1620" s="9"/>
      <c r="U1620" s="8">
        <f>U1619</f>
        <v>17.5</v>
      </c>
      <c r="W1620" s="8">
        <f>W1619</f>
        <v>35</v>
      </c>
      <c r="X1620" s="25"/>
      <c r="Y1620" s="8">
        <f>Y1619</f>
        <v>8</v>
      </c>
      <c r="Z1620" s="25"/>
      <c r="AA1620" s="9"/>
    </row>
    <row r="1621" spans="1:27" ht="16.5" thickTop="1" thickBot="1" x14ac:dyDescent="0.3">
      <c r="A1621" s="9"/>
      <c r="B1621" s="9"/>
      <c r="C1621" s="9"/>
      <c r="D1621" s="9"/>
      <c r="E1621" s="11"/>
      <c r="F1621" s="11"/>
      <c r="G1621" s="14"/>
      <c r="H1621" s="11"/>
      <c r="I1621" s="16">
        <v>5</v>
      </c>
      <c r="J1621" s="11">
        <v>60</v>
      </c>
      <c r="K1621" s="12">
        <f>CEILING(H1616*J1621/100*0.9,2.5)</f>
        <v>60</v>
      </c>
      <c r="M1621" s="9"/>
      <c r="N1621" s="14"/>
      <c r="O1621" s="11"/>
      <c r="P1621" s="16">
        <v>3</v>
      </c>
      <c r="Q1621" s="11">
        <v>90</v>
      </c>
      <c r="R1621" s="12">
        <f>CEILING(O1616*Q1621/100*0.9,5)</f>
        <v>215</v>
      </c>
      <c r="T1621" s="9"/>
      <c r="U1621" s="9"/>
      <c r="V1621" s="9"/>
      <c r="W1621" s="9"/>
      <c r="X1621" s="9"/>
      <c r="Y1621" s="9"/>
      <c r="Z1621" s="9"/>
      <c r="AA1621" s="9"/>
    </row>
    <row r="1622" spans="1:27" ht="16.5" thickTop="1" thickBot="1" x14ac:dyDescent="0.3">
      <c r="A1622" s="9"/>
      <c r="B1622" s="9"/>
      <c r="C1622">
        <f>IF(H1622&gt;3.4,0,H1622)+IF(O1622&gt;3.4,0,O1622)</f>
        <v>2</v>
      </c>
      <c r="D1622" t="s">
        <v>17</v>
      </c>
      <c r="E1622" t="s">
        <v>2</v>
      </c>
      <c r="F1622" s="9"/>
      <c r="G1622" s="14" t="s">
        <v>14</v>
      </c>
      <c r="H1622" s="11">
        <v>4</v>
      </c>
      <c r="I1622" s="11"/>
      <c r="J1622" s="11"/>
      <c r="K1622" s="11"/>
      <c r="L1622" s="9"/>
      <c r="M1622" s="9"/>
      <c r="N1622" s="14" t="s">
        <v>12</v>
      </c>
      <c r="O1622" s="11">
        <v>2</v>
      </c>
      <c r="P1622" s="11"/>
      <c r="Q1622" s="11"/>
      <c r="R1622" s="11"/>
      <c r="S1622" s="9"/>
      <c r="T1622" s="9"/>
      <c r="U1622" s="9"/>
      <c r="V1622" s="27" t="s">
        <v>47</v>
      </c>
      <c r="W1622" s="9"/>
      <c r="X1622" s="17" t="s">
        <v>27</v>
      </c>
      <c r="Y1622" s="9"/>
      <c r="Z1622" s="9"/>
      <c r="AA1622" s="9"/>
    </row>
    <row r="1623" spans="1:27" ht="31.5" thickTop="1" thickBot="1" x14ac:dyDescent="0.3">
      <c r="A1623" s="9"/>
      <c r="B1623" s="9"/>
      <c r="C1623" s="9"/>
      <c r="D1623" s="9"/>
      <c r="E1623" s="11"/>
      <c r="F1623" s="11"/>
      <c r="G1623" s="14" t="s">
        <v>33</v>
      </c>
      <c r="H1623" s="20">
        <f>H1609</f>
        <v>192.5</v>
      </c>
      <c r="I1623" s="11" t="s">
        <v>31</v>
      </c>
      <c r="J1623" s="11" t="s">
        <v>30</v>
      </c>
      <c r="K1623" s="11" t="s">
        <v>34</v>
      </c>
      <c r="L1623" s="10" t="s">
        <v>32</v>
      </c>
      <c r="M1623" s="10"/>
      <c r="N1623" s="14" t="s">
        <v>33</v>
      </c>
      <c r="O1623" s="20">
        <f>O1609</f>
        <v>220</v>
      </c>
      <c r="P1623" s="11" t="s">
        <v>31</v>
      </c>
      <c r="Q1623" s="11" t="s">
        <v>30</v>
      </c>
      <c r="R1623" s="11" t="s">
        <v>34</v>
      </c>
      <c r="S1623" s="10" t="s">
        <v>32</v>
      </c>
      <c r="T1623" s="10"/>
      <c r="U1623" s="26" t="s">
        <v>34</v>
      </c>
      <c r="V1623" s="26" t="s">
        <v>48</v>
      </c>
      <c r="W1623" s="26" t="s">
        <v>34</v>
      </c>
      <c r="X1623" s="26" t="s">
        <v>48</v>
      </c>
      <c r="Y1623" s="9"/>
      <c r="Z1623" s="9"/>
      <c r="AA1623" s="9"/>
    </row>
    <row r="1624" spans="1:27" ht="16.5" thickTop="1" thickBot="1" x14ac:dyDescent="0.3">
      <c r="A1624" s="9"/>
      <c r="B1624" s="9"/>
      <c r="C1624" s="9"/>
      <c r="D1624" s="9"/>
      <c r="E1624" s="11"/>
      <c r="F1624" s="11"/>
      <c r="G1624" s="14"/>
      <c r="H1624" s="11"/>
      <c r="I1624" s="15">
        <v>5</v>
      </c>
      <c r="J1624" s="11">
        <v>40</v>
      </c>
      <c r="K1624" s="12">
        <f>CEILING(H1623*J1624/100*0.9,2.5)</f>
        <v>70</v>
      </c>
      <c r="M1624" s="9"/>
      <c r="N1624" s="14"/>
      <c r="O1624" s="11"/>
      <c r="P1624" s="15">
        <v>3</v>
      </c>
      <c r="Q1624" s="11">
        <v>70</v>
      </c>
      <c r="R1624" s="12">
        <f>CEILING(O1623*Q1624/100*0.9,5)</f>
        <v>140</v>
      </c>
      <c r="T1624" s="9"/>
      <c r="U1624" s="8">
        <f>IF(V1606&gt;11.5,U1606+2.5,U1606)</f>
        <v>60</v>
      </c>
      <c r="W1624" s="8">
        <f>IF(X1606&gt;11.5,W1606+2.5,W1606)</f>
        <v>42.5</v>
      </c>
      <c r="X1624" s="24"/>
      <c r="Y1624" s="9"/>
      <c r="Z1624" s="9"/>
      <c r="AA1624" s="9"/>
    </row>
    <row r="1625" spans="1:27" ht="16.5" thickTop="1" thickBot="1" x14ac:dyDescent="0.3">
      <c r="A1625" s="9"/>
      <c r="B1625" s="9"/>
      <c r="C1625" s="9"/>
      <c r="D1625" s="9"/>
      <c r="E1625" s="11"/>
      <c r="F1625" s="11"/>
      <c r="G1625" s="14"/>
      <c r="H1625" s="11"/>
      <c r="I1625" s="15">
        <v>5</v>
      </c>
      <c r="J1625" s="11">
        <v>40</v>
      </c>
      <c r="K1625" s="12">
        <f>CEILING(H1623*J1625/100*0.9,2.5)</f>
        <v>70</v>
      </c>
      <c r="M1625" s="9"/>
      <c r="N1625" s="14"/>
      <c r="O1625" s="11"/>
      <c r="P1625" s="15">
        <v>3</v>
      </c>
      <c r="Q1625" s="11">
        <v>70</v>
      </c>
      <c r="R1625" s="12">
        <f>CEILING(O1623*Q1625/100*0.9,5)</f>
        <v>140</v>
      </c>
      <c r="T1625" s="9"/>
      <c r="U1625" s="8">
        <f>U1624</f>
        <v>60</v>
      </c>
      <c r="W1625" s="8">
        <f>W1624</f>
        <v>42.5</v>
      </c>
      <c r="X1625" s="24"/>
      <c r="Y1625" s="9"/>
      <c r="Z1625" s="9"/>
      <c r="AA1625" s="9"/>
    </row>
    <row r="1626" spans="1:27" ht="16.5" thickTop="1" thickBot="1" x14ac:dyDescent="0.3">
      <c r="A1626" s="9"/>
      <c r="B1626" s="9"/>
      <c r="C1626" s="9"/>
      <c r="D1626" s="9"/>
      <c r="E1626" s="11"/>
      <c r="F1626" s="11"/>
      <c r="G1626" s="14"/>
      <c r="H1626" s="11"/>
      <c r="I1626" s="15">
        <v>5</v>
      </c>
      <c r="J1626" s="11">
        <v>50</v>
      </c>
      <c r="K1626" s="12">
        <f>CEILING(H1623*J1626/100*0.9,2.5)</f>
        <v>87.5</v>
      </c>
      <c r="M1626" s="9"/>
      <c r="N1626" s="14"/>
      <c r="O1626" s="11"/>
      <c r="P1626" s="15">
        <v>3</v>
      </c>
      <c r="Q1626" s="11">
        <v>80</v>
      </c>
      <c r="R1626" s="12">
        <f>CEILING(O1623*Q1626/100*0.9,5)</f>
        <v>160</v>
      </c>
      <c r="T1626" s="9"/>
      <c r="U1626" s="8">
        <f>U1625</f>
        <v>60</v>
      </c>
      <c r="W1626" s="8">
        <f>W1625</f>
        <v>42.5</v>
      </c>
      <c r="X1626" s="24"/>
      <c r="Y1626" s="9"/>
      <c r="Z1626" s="9"/>
      <c r="AA1626" s="9"/>
    </row>
    <row r="1627" spans="1:27" ht="16.5" thickTop="1" thickBot="1" x14ac:dyDescent="0.3">
      <c r="A1627" s="9"/>
      <c r="B1627" s="9"/>
      <c r="C1627" s="9"/>
      <c r="D1627" s="9"/>
      <c r="E1627" s="11"/>
      <c r="F1627" s="11"/>
      <c r="G1627" s="14"/>
      <c r="H1627" s="11"/>
      <c r="I1627" s="15">
        <v>5</v>
      </c>
      <c r="J1627" s="11">
        <v>50</v>
      </c>
      <c r="K1627" s="12">
        <f>CEILING(H1623*J1627/100*0.9,2.5)</f>
        <v>87.5</v>
      </c>
      <c r="M1627" s="9"/>
      <c r="N1627" s="14"/>
      <c r="O1627" s="11"/>
      <c r="P1627" s="15">
        <v>3</v>
      </c>
      <c r="Q1627" s="11">
        <v>80</v>
      </c>
      <c r="R1627" s="12">
        <f>CEILING(O1623*Q1627/100*0.9,5)</f>
        <v>160</v>
      </c>
      <c r="T1627" s="9"/>
      <c r="U1627" s="8">
        <f>U1626</f>
        <v>60</v>
      </c>
      <c r="W1627" s="8">
        <f>W1626</f>
        <v>42.5</v>
      </c>
      <c r="X1627" s="25"/>
      <c r="Y1627" s="9"/>
      <c r="Z1627" s="9"/>
      <c r="AA1627" s="9"/>
    </row>
    <row r="1628" spans="1:27" ht="16.5" thickTop="1" thickBot="1" x14ac:dyDescent="0.3">
      <c r="A1628" s="9"/>
      <c r="B1628" s="9"/>
      <c r="C1628" s="9"/>
      <c r="D1628" s="9"/>
      <c r="E1628" s="11"/>
      <c r="F1628" s="11"/>
      <c r="G1628" s="14"/>
      <c r="H1628" s="11"/>
      <c r="I1628" s="16">
        <v>5</v>
      </c>
      <c r="J1628" s="11">
        <v>60</v>
      </c>
      <c r="K1628" s="12">
        <f>CEILING(H1623*J1628/100*0.9,2.5)</f>
        <v>105</v>
      </c>
      <c r="M1628" s="9"/>
      <c r="N1628" s="14"/>
      <c r="O1628" s="11"/>
      <c r="P1628" s="16">
        <v>3</v>
      </c>
      <c r="Q1628" s="11">
        <v>90</v>
      </c>
      <c r="R1628" s="12">
        <f>CEILING(O1623*Q1628/100*0.9,5)</f>
        <v>180</v>
      </c>
      <c r="T1628" s="9"/>
      <c r="U1628" s="9"/>
      <c r="V1628" s="9"/>
      <c r="W1628" s="9"/>
      <c r="X1628" s="9"/>
      <c r="Y1628" s="9"/>
      <c r="Z1628" s="9"/>
      <c r="AA1628" s="9"/>
    </row>
    <row r="1629" spans="1:27" ht="16.5" thickTop="1" thickBot="1" x14ac:dyDescent="0.3">
      <c r="A1629" s="9"/>
      <c r="B1629" s="1" t="s">
        <v>145</v>
      </c>
      <c r="C1629">
        <f>IF(H1629&gt;3.4,0,H1629)+IF(O1629&gt;3.4,0,O1629)</f>
        <v>4</v>
      </c>
      <c r="D1629" t="s">
        <v>15</v>
      </c>
      <c r="E1629" t="s">
        <v>2</v>
      </c>
      <c r="F1629" s="9"/>
      <c r="G1629" s="14" t="s">
        <v>14</v>
      </c>
      <c r="H1629" s="11">
        <v>1</v>
      </c>
      <c r="I1629" s="11"/>
      <c r="J1629" s="11"/>
      <c r="K1629" s="11"/>
      <c r="L1629" s="9"/>
      <c r="M1629" s="9"/>
      <c r="N1629" s="14" t="s">
        <v>12</v>
      </c>
      <c r="O1629" s="11">
        <v>3</v>
      </c>
      <c r="P1629" s="11"/>
      <c r="Q1629" s="11"/>
      <c r="R1629" s="11"/>
      <c r="S1629" s="9"/>
      <c r="T1629" s="9"/>
      <c r="U1629" s="30"/>
      <c r="V1629" s="29" t="s">
        <v>49</v>
      </c>
      <c r="W1629" s="9"/>
      <c r="X1629" s="31" t="s">
        <v>27</v>
      </c>
      <c r="Y1629" s="9"/>
      <c r="Z1629" s="9"/>
      <c r="AA1629" s="9"/>
    </row>
    <row r="1630" spans="1:27" ht="31.5" thickTop="1" thickBot="1" x14ac:dyDescent="0.3">
      <c r="A1630" s="9"/>
      <c r="B1630" s="9"/>
      <c r="C1630" s="9"/>
      <c r="D1630" s="9"/>
      <c r="E1630" s="11"/>
      <c r="F1630" s="11"/>
      <c r="G1630" s="14" t="s">
        <v>33</v>
      </c>
      <c r="H1630" s="20">
        <f>H1623+IF(L1612&lt;3.5,2.5,5)</f>
        <v>195</v>
      </c>
      <c r="I1630" s="11" t="s">
        <v>31</v>
      </c>
      <c r="J1630" s="11" t="s">
        <v>30</v>
      </c>
      <c r="K1630" s="11" t="s">
        <v>34</v>
      </c>
      <c r="L1630" s="10" t="s">
        <v>32</v>
      </c>
      <c r="M1630" s="10"/>
      <c r="N1630" s="14"/>
      <c r="O1630" s="20">
        <f>O1623</f>
        <v>220</v>
      </c>
      <c r="P1630" s="11" t="s">
        <v>31</v>
      </c>
      <c r="Q1630" s="11" t="s">
        <v>30</v>
      </c>
      <c r="R1630" s="11" t="s">
        <v>34</v>
      </c>
      <c r="S1630" s="10" t="s">
        <v>32</v>
      </c>
      <c r="T1630" s="10"/>
      <c r="U1630" s="26" t="s">
        <v>34</v>
      </c>
      <c r="V1630" s="26" t="s">
        <v>48</v>
      </c>
      <c r="W1630" s="26" t="s">
        <v>34</v>
      </c>
      <c r="X1630" s="26" t="s">
        <v>48</v>
      </c>
      <c r="Y1630" s="9"/>
      <c r="Z1630" s="9"/>
      <c r="AA1630" s="9"/>
    </row>
    <row r="1631" spans="1:27" ht="16.5" thickTop="1" thickBot="1" x14ac:dyDescent="0.3">
      <c r="A1631" s="9"/>
      <c r="B1631" s="9"/>
      <c r="C1631" s="9"/>
      <c r="D1631" s="9"/>
      <c r="E1631" s="11"/>
      <c r="F1631" s="11"/>
      <c r="G1631" s="14"/>
      <c r="H1631" s="11"/>
      <c r="I1631" s="15">
        <v>5</v>
      </c>
      <c r="J1631" s="11">
        <v>65</v>
      </c>
      <c r="K1631" s="12">
        <f>CEILING(H1630*J1631/100*0.9,2.5)</f>
        <v>115</v>
      </c>
      <c r="M1631" s="9"/>
      <c r="N1631" s="14"/>
      <c r="O1631" s="11"/>
      <c r="P1631" s="15">
        <v>5</v>
      </c>
      <c r="Q1631" s="11">
        <v>75</v>
      </c>
      <c r="R1631" s="12">
        <f>CEILING(O1630*0.9*Q1631/100,5)</f>
        <v>150</v>
      </c>
      <c r="T1631" s="9"/>
      <c r="U1631" s="8">
        <f>IF(V1613&gt;11.5,U1613+2.5,U1613)</f>
        <v>70</v>
      </c>
      <c r="V1631" s="4"/>
      <c r="W1631" s="8">
        <f>IF(X1627&gt;11.5,W1627+2.5,W1627)</f>
        <v>42.5</v>
      </c>
      <c r="X1631" s="24"/>
      <c r="Y1631" s="9"/>
      <c r="Z1631" s="9"/>
      <c r="AA1631" s="9"/>
    </row>
    <row r="1632" spans="1:27" ht="16.5" thickTop="1" thickBot="1" x14ac:dyDescent="0.3">
      <c r="A1632" s="9"/>
      <c r="B1632" s="9"/>
      <c r="C1632" s="9"/>
      <c r="D1632" s="9"/>
      <c r="E1632" s="11"/>
      <c r="F1632" s="11"/>
      <c r="G1632" s="14"/>
      <c r="H1632" s="11"/>
      <c r="I1632" s="15">
        <v>5</v>
      </c>
      <c r="J1632" s="11">
        <v>65</v>
      </c>
      <c r="K1632" s="12">
        <f>CEILING(H1630*J1632/100*0.9,2.5)</f>
        <v>115</v>
      </c>
      <c r="M1632" s="9"/>
      <c r="N1632" s="14"/>
      <c r="O1632" s="11"/>
      <c r="P1632" s="15">
        <v>3</v>
      </c>
      <c r="Q1632" s="11">
        <v>85</v>
      </c>
      <c r="R1632" s="12">
        <f>CEILING(O1630*0.9*Q1632/100,5)</f>
        <v>170</v>
      </c>
      <c r="T1632" s="9"/>
      <c r="U1632" s="8">
        <f>U1631</f>
        <v>70</v>
      </c>
      <c r="V1632" s="4"/>
      <c r="W1632" s="8">
        <f>W1631</f>
        <v>42.5</v>
      </c>
      <c r="X1632" s="24"/>
      <c r="Y1632" s="9"/>
      <c r="Z1632" s="9"/>
      <c r="AA1632" s="9"/>
    </row>
    <row r="1633" spans="1:27" ht="16.5" thickTop="1" thickBot="1" x14ac:dyDescent="0.3">
      <c r="A1633" s="9"/>
      <c r="B1633" s="9"/>
      <c r="C1633" s="9"/>
      <c r="D1633" s="9"/>
      <c r="E1633" s="11"/>
      <c r="F1633" s="11"/>
      <c r="G1633" s="14"/>
      <c r="H1633" s="11"/>
      <c r="I1633" s="15">
        <v>5</v>
      </c>
      <c r="J1633" s="11">
        <v>75</v>
      </c>
      <c r="K1633" s="12">
        <f>CEILING(H1630*J1633/100*0.9,2.5)</f>
        <v>132.5</v>
      </c>
      <c r="M1633" s="9"/>
      <c r="N1633" s="14"/>
      <c r="O1633" s="11" t="s">
        <v>35</v>
      </c>
      <c r="P1633" s="15">
        <v>1</v>
      </c>
      <c r="Q1633" s="11">
        <v>95</v>
      </c>
      <c r="R1633" s="12">
        <f>CEILING(O1630*0.9*Q1633/100,5)</f>
        <v>190</v>
      </c>
      <c r="T1633" s="9"/>
      <c r="U1633" s="8">
        <f>U1632</f>
        <v>70</v>
      </c>
      <c r="V1633" s="4"/>
      <c r="W1633" s="8">
        <f>W1632</f>
        <v>42.5</v>
      </c>
      <c r="X1633" s="24"/>
      <c r="Y1633" s="9"/>
      <c r="Z1633" s="9"/>
      <c r="AA1633" s="9"/>
    </row>
    <row r="1634" spans="1:27" ht="16.5" thickTop="1" thickBot="1" x14ac:dyDescent="0.3">
      <c r="A1634" s="9"/>
      <c r="B1634" s="9"/>
      <c r="C1634" s="9"/>
      <c r="D1634" s="9"/>
      <c r="E1634" s="11"/>
      <c r="F1634" s="11"/>
      <c r="G1634" s="14"/>
      <c r="H1634" s="11"/>
      <c r="I1634" s="15">
        <v>5</v>
      </c>
      <c r="J1634" s="11">
        <v>75</v>
      </c>
      <c r="K1634" s="12">
        <f>CEILING(H1630*J1634/100*0.9,2.5)</f>
        <v>132.5</v>
      </c>
      <c r="M1634" s="9"/>
      <c r="N1634" s="14"/>
      <c r="O1634" s="11"/>
      <c r="P1634" s="11"/>
      <c r="Q1634" s="11"/>
      <c r="R1634" s="11"/>
      <c r="S1634" s="9"/>
      <c r="T1634" s="9"/>
      <c r="U1634" s="8">
        <f>U1633</f>
        <v>70</v>
      </c>
      <c r="V1634" s="4"/>
      <c r="W1634" s="8">
        <f>W1633</f>
        <v>42.5</v>
      </c>
      <c r="X1634" s="25"/>
      <c r="Y1634" s="9"/>
      <c r="Z1634" s="9"/>
      <c r="AA1634" s="9"/>
    </row>
    <row r="1635" spans="1:27" ht="16.5" thickTop="1" thickBot="1" x14ac:dyDescent="0.3">
      <c r="A1635" s="9"/>
      <c r="B1635" s="9"/>
      <c r="C1635" s="9"/>
      <c r="D1635" s="9"/>
      <c r="E1635" s="11"/>
      <c r="F1635" s="11"/>
      <c r="G1635" s="14"/>
      <c r="H1635" s="11"/>
      <c r="I1635" s="15">
        <v>5</v>
      </c>
      <c r="J1635" s="11">
        <v>85</v>
      </c>
      <c r="K1635" s="12">
        <f>CEILING(H1630*J1635/100*0.9,2.5)</f>
        <v>150</v>
      </c>
      <c r="M1635" s="9"/>
      <c r="N1635" s="14"/>
      <c r="O1635" s="11"/>
      <c r="P1635" s="11"/>
      <c r="Q1635" s="11"/>
      <c r="R1635" s="11"/>
      <c r="S1635" s="9"/>
      <c r="T1635" s="9"/>
      <c r="U1635" s="9"/>
      <c r="V1635" s="9"/>
      <c r="W1635" s="9"/>
      <c r="X1635" s="9"/>
      <c r="Y1635" s="9"/>
      <c r="Z1635" s="9"/>
      <c r="AA1635" s="9"/>
    </row>
    <row r="1636" spans="1:27" ht="16.5" thickTop="1" thickBot="1" x14ac:dyDescent="0.3">
      <c r="A1636" s="9"/>
      <c r="B1636" s="9"/>
      <c r="C1636">
        <f>IF(H1636&gt;3.4,0,H1636)+IF(O1636&gt;3.4,0,O1636)</f>
        <v>4</v>
      </c>
      <c r="D1636" t="s">
        <v>16</v>
      </c>
      <c r="E1636" t="s">
        <v>3</v>
      </c>
      <c r="F1636" s="9"/>
      <c r="G1636" s="14" t="s">
        <v>4</v>
      </c>
      <c r="H1636" s="11">
        <v>1</v>
      </c>
      <c r="I1636" s="11"/>
      <c r="J1636" s="11"/>
      <c r="K1636" s="11"/>
      <c r="L1636" s="9"/>
      <c r="M1636" s="9"/>
      <c r="N1636" s="14" t="s">
        <v>13</v>
      </c>
      <c r="O1636" s="11">
        <v>3</v>
      </c>
      <c r="P1636" s="11"/>
      <c r="Q1636" s="11"/>
      <c r="R1636" s="11"/>
      <c r="S1636" s="9"/>
      <c r="T1636" s="9"/>
      <c r="U1636" s="9"/>
      <c r="V1636" s="28" t="s">
        <v>28</v>
      </c>
      <c r="W1636" s="9"/>
      <c r="X1636" s="27" t="s">
        <v>25</v>
      </c>
      <c r="Y1636" s="9"/>
      <c r="Z1636" s="27" t="s">
        <v>26</v>
      </c>
      <c r="AA1636" s="9"/>
    </row>
    <row r="1637" spans="1:27" ht="31.5" thickTop="1" thickBot="1" x14ac:dyDescent="0.3">
      <c r="A1637" s="9"/>
      <c r="B1637" s="9"/>
      <c r="C1637" s="9"/>
      <c r="D1637" s="9"/>
      <c r="E1637" s="11"/>
      <c r="F1637" s="11"/>
      <c r="G1637" s="14" t="s">
        <v>33</v>
      </c>
      <c r="H1637" s="20">
        <f>H1595+IF(L1598&lt;3.5,2.5,5)</f>
        <v>112.5</v>
      </c>
      <c r="I1637" s="11" t="s">
        <v>31</v>
      </c>
      <c r="J1637" s="11" t="s">
        <v>30</v>
      </c>
      <c r="K1637" s="11" t="s">
        <v>34</v>
      </c>
      <c r="L1637" s="10" t="s">
        <v>32</v>
      </c>
      <c r="M1637" s="10"/>
      <c r="N1637" s="14"/>
      <c r="O1637" s="20">
        <f>O1616</f>
        <v>260</v>
      </c>
      <c r="P1637" s="11" t="s">
        <v>31</v>
      </c>
      <c r="Q1637" s="11" t="s">
        <v>30</v>
      </c>
      <c r="R1637" s="11" t="s">
        <v>34</v>
      </c>
      <c r="S1637" s="10" t="s">
        <v>32</v>
      </c>
      <c r="T1637" s="10"/>
      <c r="U1637" s="26" t="s">
        <v>34</v>
      </c>
      <c r="V1637" s="26" t="s">
        <v>48</v>
      </c>
      <c r="W1637" s="26" t="s">
        <v>34</v>
      </c>
      <c r="X1637" s="26" t="s">
        <v>48</v>
      </c>
      <c r="Y1637" s="26" t="s">
        <v>34</v>
      </c>
      <c r="Z1637" s="26" t="s">
        <v>48</v>
      </c>
      <c r="AA1637" s="9"/>
    </row>
    <row r="1638" spans="1:27" ht="16.5" thickTop="1" thickBot="1" x14ac:dyDescent="0.3">
      <c r="A1638" s="9"/>
      <c r="B1638" s="9"/>
      <c r="C1638" s="9"/>
      <c r="D1638" s="9"/>
      <c r="E1638" s="11"/>
      <c r="F1638" s="11"/>
      <c r="G1638" s="14"/>
      <c r="H1638" s="11"/>
      <c r="I1638" s="15">
        <v>5</v>
      </c>
      <c r="J1638" s="11">
        <v>65</v>
      </c>
      <c r="K1638" s="12">
        <f>CEILING(H1637*J1638/100*0.9,2.5)</f>
        <v>67.5</v>
      </c>
      <c r="M1638" s="9"/>
      <c r="N1638" s="14"/>
      <c r="O1638" s="11"/>
      <c r="P1638" s="15">
        <v>5</v>
      </c>
      <c r="Q1638" s="11">
        <v>75</v>
      </c>
      <c r="R1638" s="12">
        <f>CEILING(O1637*0.9*Q1638/100,5)</f>
        <v>180</v>
      </c>
      <c r="T1638" s="9"/>
      <c r="U1638" s="8">
        <f>IF(V1620&gt;11.5,U1620+2.5,U1620)</f>
        <v>17.5</v>
      </c>
      <c r="V1638" s="4"/>
      <c r="W1638" s="8">
        <f>IF(X1620&gt;11.5,W1620+2.5,W1620)</f>
        <v>35</v>
      </c>
      <c r="X1638" s="24"/>
      <c r="Y1638" s="8">
        <f>IF(Z1620&gt;11.5,Y1620+2,Y1620)</f>
        <v>8</v>
      </c>
      <c r="Z1638" s="24"/>
      <c r="AA1638" s="9"/>
    </row>
    <row r="1639" spans="1:27" ht="16.5" thickTop="1" thickBot="1" x14ac:dyDescent="0.3">
      <c r="A1639" s="9"/>
      <c r="B1639" s="9"/>
      <c r="C1639" s="9"/>
      <c r="D1639" s="9"/>
      <c r="E1639" s="11"/>
      <c r="F1639" s="11"/>
      <c r="G1639" s="14"/>
      <c r="H1639" s="11"/>
      <c r="I1639" s="15">
        <v>5</v>
      </c>
      <c r="J1639" s="11">
        <v>65</v>
      </c>
      <c r="K1639" s="12">
        <f>CEILING(H1637*J1639/100*0.9,2.5)</f>
        <v>67.5</v>
      </c>
      <c r="M1639" s="9"/>
      <c r="N1639" s="14"/>
      <c r="O1639" s="11"/>
      <c r="P1639" s="15">
        <v>3</v>
      </c>
      <c r="Q1639" s="11">
        <v>85</v>
      </c>
      <c r="R1639" s="12">
        <f>CEILING(O1637*0.9*Q1639/100,5)</f>
        <v>200</v>
      </c>
      <c r="T1639" s="9"/>
      <c r="U1639" s="8">
        <f>U1638</f>
        <v>17.5</v>
      </c>
      <c r="V1639" s="3"/>
      <c r="W1639" s="8">
        <f>W1638</f>
        <v>35</v>
      </c>
      <c r="X1639" s="24"/>
      <c r="Y1639" s="8">
        <f>Y1638</f>
        <v>8</v>
      </c>
      <c r="Z1639" s="24"/>
      <c r="AA1639" s="9"/>
    </row>
    <row r="1640" spans="1:27" ht="16.5" thickTop="1" thickBot="1" x14ac:dyDescent="0.3">
      <c r="A1640" s="9"/>
      <c r="B1640" s="9"/>
      <c r="C1640" s="9"/>
      <c r="D1640" s="9"/>
      <c r="E1640" s="11"/>
      <c r="F1640" s="11"/>
      <c r="G1640" s="14"/>
      <c r="H1640" s="11"/>
      <c r="I1640" s="15">
        <v>5</v>
      </c>
      <c r="J1640" s="11">
        <v>75</v>
      </c>
      <c r="K1640" s="12">
        <f>CEILING(H1637*J1640/100*0.9,2.5)</f>
        <v>77.5</v>
      </c>
      <c r="M1640" s="9"/>
      <c r="N1640" s="14"/>
      <c r="O1640" s="11" t="s">
        <v>35</v>
      </c>
      <c r="P1640" s="15">
        <v>1</v>
      </c>
      <c r="Q1640" s="11">
        <v>95</v>
      </c>
      <c r="R1640" s="12">
        <f>CEILING(O1637*0.9*Q1640/100,5)</f>
        <v>225</v>
      </c>
      <c r="T1640" s="9"/>
      <c r="U1640" s="8">
        <f>U1639</f>
        <v>17.5</v>
      </c>
      <c r="W1640" s="8">
        <f>W1639</f>
        <v>35</v>
      </c>
      <c r="X1640" s="24"/>
      <c r="Y1640" s="8">
        <f>Y1639</f>
        <v>8</v>
      </c>
      <c r="Z1640" s="24"/>
      <c r="AA1640" s="9"/>
    </row>
    <row r="1641" spans="1:27" ht="16.5" thickTop="1" thickBot="1" x14ac:dyDescent="0.3">
      <c r="A1641" s="9"/>
      <c r="B1641" s="9"/>
      <c r="C1641" s="9"/>
      <c r="D1641" s="9"/>
      <c r="E1641" s="11"/>
      <c r="F1641" s="11"/>
      <c r="G1641" s="14"/>
      <c r="H1641" s="11"/>
      <c r="I1641" s="15">
        <v>5</v>
      </c>
      <c r="J1641" s="11">
        <v>75</v>
      </c>
      <c r="K1641" s="12">
        <f>CEILING(H1637*J1641/100*0.9,2.5)</f>
        <v>77.5</v>
      </c>
      <c r="M1641" s="9"/>
      <c r="N1641" s="14"/>
      <c r="O1641" s="11"/>
      <c r="P1641" s="11"/>
      <c r="Q1641" s="11"/>
      <c r="R1641" s="11"/>
      <c r="S1641" s="9"/>
      <c r="T1641" s="9"/>
      <c r="U1641" s="8">
        <f>U1640</f>
        <v>17.5</v>
      </c>
      <c r="W1641" s="8">
        <f>W1640</f>
        <v>35</v>
      </c>
      <c r="X1641" s="25"/>
      <c r="Y1641" s="8">
        <f>Y1640</f>
        <v>8</v>
      </c>
      <c r="Z1641" s="25"/>
      <c r="AA1641" s="9"/>
    </row>
    <row r="1642" spans="1:27" ht="16.5" thickTop="1" thickBot="1" x14ac:dyDescent="0.3">
      <c r="A1642" s="9"/>
      <c r="B1642" s="9"/>
      <c r="C1642" s="9"/>
      <c r="D1642" s="9"/>
      <c r="E1642" s="11"/>
      <c r="F1642" s="11"/>
      <c r="G1642" s="14"/>
      <c r="H1642" s="11"/>
      <c r="I1642" s="15">
        <v>5</v>
      </c>
      <c r="J1642" s="11">
        <v>85</v>
      </c>
      <c r="K1642" s="12">
        <f>CEILING(H1637*J1642/100*0.9,2.5)</f>
        <v>87.5</v>
      </c>
      <c r="M1642" s="9"/>
      <c r="N1642" s="14"/>
      <c r="O1642" s="11"/>
      <c r="P1642" s="11"/>
      <c r="Q1642" s="11"/>
      <c r="R1642" s="11"/>
      <c r="S1642" s="9"/>
      <c r="T1642" s="9"/>
      <c r="U1642" s="9"/>
      <c r="V1642" s="9"/>
      <c r="W1642" s="9"/>
      <c r="X1642" s="9"/>
      <c r="Y1642" s="9"/>
      <c r="Z1642" s="9"/>
      <c r="AA1642" s="9"/>
    </row>
    <row r="1643" spans="1:27" ht="16.5" thickTop="1" thickBot="1" x14ac:dyDescent="0.3">
      <c r="A1643" s="9"/>
      <c r="B1643" s="9"/>
      <c r="C1643">
        <f>IF(H1643&gt;3.4,0,H1643)+IF(O1643&gt;3.4,0,O1643)</f>
        <v>2</v>
      </c>
      <c r="D1643" t="s">
        <v>17</v>
      </c>
      <c r="E1643" t="s">
        <v>2</v>
      </c>
      <c r="F1643" s="9"/>
      <c r="G1643" s="14" t="s">
        <v>14</v>
      </c>
      <c r="H1643" s="11">
        <v>2</v>
      </c>
      <c r="I1643" s="11"/>
      <c r="J1643" s="11"/>
      <c r="K1643" s="11"/>
      <c r="L1643" s="9"/>
      <c r="M1643" s="9"/>
      <c r="N1643" s="14" t="s">
        <v>12</v>
      </c>
      <c r="O1643" s="11">
        <v>4</v>
      </c>
      <c r="P1643" s="11"/>
      <c r="Q1643" s="11"/>
      <c r="R1643" s="11"/>
      <c r="S1643" s="9"/>
      <c r="T1643" s="9"/>
      <c r="U1643" s="9"/>
      <c r="V1643" s="27" t="s">
        <v>47</v>
      </c>
      <c r="W1643" s="9"/>
      <c r="X1643" s="17" t="s">
        <v>27</v>
      </c>
      <c r="Y1643" s="9"/>
      <c r="Z1643" s="9"/>
      <c r="AA1643" s="9"/>
    </row>
    <row r="1644" spans="1:27" ht="31.5" thickTop="1" thickBot="1" x14ac:dyDescent="0.3">
      <c r="A1644" s="9"/>
      <c r="B1644" s="9"/>
      <c r="C1644" s="9"/>
      <c r="D1644" s="9"/>
      <c r="E1644" s="11"/>
      <c r="F1644" s="11"/>
      <c r="G1644" s="14" t="s">
        <v>33</v>
      </c>
      <c r="H1644" s="19">
        <f>H1630</f>
        <v>195</v>
      </c>
      <c r="I1644" s="11" t="s">
        <v>31</v>
      </c>
      <c r="J1644" s="11" t="s">
        <v>30</v>
      </c>
      <c r="K1644" s="11" t="s">
        <v>34</v>
      </c>
      <c r="L1644" s="10" t="s">
        <v>32</v>
      </c>
      <c r="M1644" s="10"/>
      <c r="N1644" s="14" t="s">
        <v>33</v>
      </c>
      <c r="O1644" s="20">
        <f>O1630</f>
        <v>220</v>
      </c>
      <c r="P1644" s="11" t="s">
        <v>31</v>
      </c>
      <c r="Q1644" s="11" t="s">
        <v>30</v>
      </c>
      <c r="R1644" s="11" t="s">
        <v>34</v>
      </c>
      <c r="S1644" s="10" t="s">
        <v>32</v>
      </c>
      <c r="T1644" s="10"/>
      <c r="U1644" s="26" t="s">
        <v>34</v>
      </c>
      <c r="V1644" s="26" t="s">
        <v>48</v>
      </c>
      <c r="W1644" s="26" t="s">
        <v>34</v>
      </c>
      <c r="X1644" s="26" t="s">
        <v>48</v>
      </c>
      <c r="Y1644" s="9"/>
      <c r="Z1644" s="9"/>
      <c r="AA1644" s="9"/>
    </row>
    <row r="1645" spans="1:27" ht="16.5" thickTop="1" thickBot="1" x14ac:dyDescent="0.3">
      <c r="A1645" s="9"/>
      <c r="B1645" s="9"/>
      <c r="C1645" s="9"/>
      <c r="D1645" s="9"/>
      <c r="E1645" s="11"/>
      <c r="F1645" s="11"/>
      <c r="G1645" s="14"/>
      <c r="H1645" s="11"/>
      <c r="I1645" s="15">
        <v>3</v>
      </c>
      <c r="J1645" s="11">
        <v>70</v>
      </c>
      <c r="K1645" s="12">
        <f>CEILING(H1644*J1645/100*0.9,2.5)</f>
        <v>125</v>
      </c>
      <c r="M1645" s="9"/>
      <c r="N1645" s="14"/>
      <c r="O1645" s="11"/>
      <c r="P1645" s="15">
        <v>5</v>
      </c>
      <c r="Q1645" s="11">
        <v>40</v>
      </c>
      <c r="R1645" s="12">
        <f>CEILING(O1644*Q1645/100*0.9,5)</f>
        <v>80</v>
      </c>
      <c r="T1645" s="9"/>
      <c r="U1645" s="8">
        <f>IF(V1627&gt;11.5,U1627+2.5,U1627)</f>
        <v>60</v>
      </c>
      <c r="W1645" s="8">
        <f>IF(X1627&gt;11.5,W1627+2.5,W1627)</f>
        <v>42.5</v>
      </c>
      <c r="X1645" s="24"/>
      <c r="Y1645" s="9"/>
      <c r="Z1645" s="9"/>
      <c r="AA1645" s="9"/>
    </row>
    <row r="1646" spans="1:27" ht="16.5" thickTop="1" thickBot="1" x14ac:dyDescent="0.3">
      <c r="A1646" s="9"/>
      <c r="B1646" s="9"/>
      <c r="C1646" s="9"/>
      <c r="D1646" s="9"/>
      <c r="E1646" s="11"/>
      <c r="F1646" s="11"/>
      <c r="G1646" s="14"/>
      <c r="H1646" s="11"/>
      <c r="I1646" s="15">
        <v>3</v>
      </c>
      <c r="J1646" s="11">
        <v>70</v>
      </c>
      <c r="K1646" s="12">
        <f>CEILING(H1644*J1646/100*0.9,2.5)</f>
        <v>125</v>
      </c>
      <c r="M1646" s="9"/>
      <c r="N1646" s="14"/>
      <c r="O1646" s="11"/>
      <c r="P1646" s="15">
        <v>5</v>
      </c>
      <c r="Q1646" s="11">
        <v>40</v>
      </c>
      <c r="R1646" s="12">
        <f>CEILING(O1644*Q1646/100*0.9,5)</f>
        <v>80</v>
      </c>
      <c r="T1646" s="9"/>
      <c r="U1646" s="8">
        <f>U1645</f>
        <v>60</v>
      </c>
      <c r="W1646" s="8">
        <f>W1645</f>
        <v>42.5</v>
      </c>
      <c r="X1646" s="24"/>
      <c r="Y1646" s="9"/>
      <c r="Z1646" s="9"/>
      <c r="AA1646" s="9"/>
    </row>
    <row r="1647" spans="1:27" ht="16.5" thickTop="1" thickBot="1" x14ac:dyDescent="0.3">
      <c r="A1647" s="9"/>
      <c r="B1647" s="9"/>
      <c r="C1647" s="9"/>
      <c r="D1647" s="9"/>
      <c r="E1647" s="11"/>
      <c r="F1647" s="11"/>
      <c r="G1647" s="14"/>
      <c r="H1647" s="11"/>
      <c r="I1647" s="15">
        <v>3</v>
      </c>
      <c r="J1647" s="11">
        <v>80</v>
      </c>
      <c r="K1647" s="12">
        <f>CEILING(H1644*J1647/100*0.9,2.5)</f>
        <v>142.5</v>
      </c>
      <c r="M1647" s="9"/>
      <c r="N1647" s="14"/>
      <c r="O1647" s="11"/>
      <c r="P1647" s="15">
        <v>5</v>
      </c>
      <c r="Q1647" s="11">
        <v>50</v>
      </c>
      <c r="R1647" s="12">
        <f>CEILING(O1644*Q1647/100*0.9,5)</f>
        <v>100</v>
      </c>
      <c r="T1647" s="9"/>
      <c r="U1647" s="8">
        <f>U1646</f>
        <v>60</v>
      </c>
      <c r="W1647" s="8">
        <f>W1646</f>
        <v>42.5</v>
      </c>
      <c r="X1647" s="24"/>
      <c r="Y1647" s="9"/>
      <c r="Z1647" s="9"/>
      <c r="AA1647" s="9"/>
    </row>
    <row r="1648" spans="1:27" ht="16.5" thickTop="1" thickBot="1" x14ac:dyDescent="0.3">
      <c r="A1648" s="9"/>
      <c r="B1648" s="9"/>
      <c r="C1648" s="9"/>
      <c r="D1648" s="9"/>
      <c r="E1648" s="11"/>
      <c r="F1648" s="11"/>
      <c r="G1648" s="14"/>
      <c r="H1648" s="11"/>
      <c r="I1648" s="15">
        <v>3</v>
      </c>
      <c r="J1648" s="11">
        <v>80</v>
      </c>
      <c r="K1648" s="12">
        <f>CEILING(H1644*J1648/100*0.9,2.5)</f>
        <v>142.5</v>
      </c>
      <c r="M1648" s="9"/>
      <c r="N1648" s="14"/>
      <c r="O1648" s="11"/>
      <c r="P1648" s="15">
        <v>5</v>
      </c>
      <c r="Q1648" s="11">
        <v>50</v>
      </c>
      <c r="R1648" s="12">
        <f>CEILING(O1644*Q1648/100*0.9,5)</f>
        <v>100</v>
      </c>
      <c r="T1648" s="9"/>
      <c r="U1648" s="8">
        <f>U1647</f>
        <v>60</v>
      </c>
      <c r="W1648" s="8">
        <f>W1647</f>
        <v>42.5</v>
      </c>
      <c r="X1648" s="25"/>
      <c r="Y1648" s="9"/>
      <c r="Z1648" s="9"/>
      <c r="AA1648" s="9"/>
    </row>
    <row r="1649" spans="1:27" ht="16.5" thickTop="1" thickBot="1" x14ac:dyDescent="0.3">
      <c r="A1649" s="9"/>
      <c r="B1649" s="9"/>
      <c r="C1649" s="9"/>
      <c r="D1649" s="9"/>
      <c r="E1649" s="11"/>
      <c r="F1649" s="11"/>
      <c r="G1649" s="14"/>
      <c r="H1649" s="11"/>
      <c r="I1649" s="15">
        <v>3</v>
      </c>
      <c r="J1649" s="11">
        <v>90</v>
      </c>
      <c r="K1649" s="12">
        <f>CEILING(H1644*J1649/100*0.9,2.5)</f>
        <v>160</v>
      </c>
      <c r="M1649" s="9"/>
      <c r="N1649" s="14"/>
      <c r="O1649" s="11"/>
      <c r="P1649" s="15">
        <v>5</v>
      </c>
      <c r="Q1649" s="11">
        <v>60</v>
      </c>
      <c r="R1649" s="12">
        <f>CEILING(O1644*Q1649/100*0.9,5)</f>
        <v>120</v>
      </c>
      <c r="T1649" s="9"/>
      <c r="U1649" s="9"/>
      <c r="V1649" s="9"/>
      <c r="W1649" s="9"/>
      <c r="X1649" s="9"/>
      <c r="Y1649" s="9"/>
      <c r="Z1649" s="9"/>
      <c r="AA1649" s="9"/>
    </row>
    <row r="1650" spans="1:27" ht="16.5" thickTop="1" thickBot="1" x14ac:dyDescent="0.3">
      <c r="A1650" s="9"/>
      <c r="B1650" s="1" t="s">
        <v>146</v>
      </c>
      <c r="C1650">
        <f>IF(H1650&gt;3.4,0,H1650)+IF(O1650&gt;3.4,0,O1650)</f>
        <v>4</v>
      </c>
      <c r="D1650" t="s">
        <v>15</v>
      </c>
      <c r="E1650" t="s">
        <v>2</v>
      </c>
      <c r="F1650" s="9"/>
      <c r="G1650" s="14" t="s">
        <v>14</v>
      </c>
      <c r="H1650" s="11">
        <v>3</v>
      </c>
      <c r="I1650" s="11"/>
      <c r="J1650" s="11"/>
      <c r="K1650" s="11"/>
      <c r="L1650" s="9"/>
      <c r="M1650" s="9"/>
      <c r="N1650" s="14" t="s">
        <v>12</v>
      </c>
      <c r="O1650" s="11">
        <v>1</v>
      </c>
      <c r="P1650" s="11"/>
      <c r="Q1650" s="11"/>
      <c r="R1650" s="11"/>
      <c r="S1650" s="9"/>
      <c r="T1650" s="9"/>
      <c r="U1650" s="30"/>
      <c r="V1650" s="29" t="s">
        <v>49</v>
      </c>
      <c r="W1650" s="9"/>
      <c r="X1650" s="31" t="s">
        <v>27</v>
      </c>
      <c r="Y1650" s="9"/>
      <c r="Z1650" s="9"/>
      <c r="AA1650" s="9"/>
    </row>
    <row r="1651" spans="1:27" ht="31.5" thickTop="1" thickBot="1" x14ac:dyDescent="0.3">
      <c r="A1651" s="9"/>
      <c r="B1651" s="9"/>
      <c r="C1651" s="9"/>
      <c r="D1651" s="9"/>
      <c r="E1651" s="11"/>
      <c r="F1651" s="11"/>
      <c r="G1651" s="14"/>
      <c r="H1651" s="20">
        <f>H1644</f>
        <v>195</v>
      </c>
      <c r="I1651" s="11" t="s">
        <v>31</v>
      </c>
      <c r="J1651" s="11" t="s">
        <v>30</v>
      </c>
      <c r="K1651" s="11" t="s">
        <v>34</v>
      </c>
      <c r="L1651" s="10" t="s">
        <v>32</v>
      </c>
      <c r="M1651" s="10"/>
      <c r="N1651" s="14" t="s">
        <v>33</v>
      </c>
      <c r="O1651" s="20">
        <f>O1630+IF(S1633&lt;3.5,2.5,5)</f>
        <v>222.5</v>
      </c>
      <c r="P1651" s="11" t="s">
        <v>31</v>
      </c>
      <c r="Q1651" s="11" t="s">
        <v>30</v>
      </c>
      <c r="R1651" s="11" t="s">
        <v>34</v>
      </c>
      <c r="S1651" s="10" t="s">
        <v>32</v>
      </c>
      <c r="T1651" s="10"/>
      <c r="U1651" s="26" t="s">
        <v>34</v>
      </c>
      <c r="V1651" s="26" t="s">
        <v>48</v>
      </c>
      <c r="W1651" s="26" t="s">
        <v>34</v>
      </c>
      <c r="X1651" s="26" t="s">
        <v>48</v>
      </c>
      <c r="Y1651" s="9"/>
      <c r="Z1651" s="9"/>
      <c r="AA1651" s="9"/>
    </row>
    <row r="1652" spans="1:27" ht="16.5" thickTop="1" thickBot="1" x14ac:dyDescent="0.3">
      <c r="A1652" s="9"/>
      <c r="B1652" s="9"/>
      <c r="C1652" s="9"/>
      <c r="D1652" s="9"/>
      <c r="E1652" s="11"/>
      <c r="F1652" s="11"/>
      <c r="G1652" s="14"/>
      <c r="H1652" s="11"/>
      <c r="I1652" s="15">
        <v>5</v>
      </c>
      <c r="J1652" s="11">
        <v>75</v>
      </c>
      <c r="K1652" s="12">
        <f>CEILING(H1651*0.9*J1652/100,2.5)</f>
        <v>132.5</v>
      </c>
      <c r="M1652" s="9"/>
      <c r="N1652" s="14"/>
      <c r="O1652" s="11"/>
      <c r="P1652" s="15">
        <v>5</v>
      </c>
      <c r="Q1652" s="11">
        <v>65</v>
      </c>
      <c r="R1652" s="12">
        <f>CEILING(O1651*Q1652/100*0.9,5)</f>
        <v>135</v>
      </c>
      <c r="T1652" s="9"/>
      <c r="U1652" s="8">
        <f>IF(V1634&gt;11.5,U1634+2.5,U1634)</f>
        <v>70</v>
      </c>
      <c r="V1652" s="4"/>
      <c r="W1652" s="8">
        <f>IF(X1648&gt;11.5,W1648+2.5,W1648)</f>
        <v>42.5</v>
      </c>
      <c r="X1652" s="24"/>
      <c r="Y1652" s="9"/>
      <c r="Z1652" s="9"/>
      <c r="AA1652" s="9"/>
    </row>
    <row r="1653" spans="1:27" ht="16.5" thickTop="1" thickBot="1" x14ac:dyDescent="0.3">
      <c r="A1653" s="9"/>
      <c r="B1653" s="9"/>
      <c r="C1653" s="9"/>
      <c r="D1653" s="9"/>
      <c r="E1653" s="11"/>
      <c r="F1653" s="11"/>
      <c r="G1653" s="14"/>
      <c r="H1653" s="11"/>
      <c r="I1653" s="15">
        <v>3</v>
      </c>
      <c r="J1653" s="11">
        <v>85</v>
      </c>
      <c r="K1653" s="12">
        <f>CEILING(H1651*0.9*J1653/100,2.5)</f>
        <v>150</v>
      </c>
      <c r="M1653" s="9"/>
      <c r="N1653" s="14"/>
      <c r="O1653" s="11"/>
      <c r="P1653" s="15">
        <v>5</v>
      </c>
      <c r="Q1653" s="11">
        <v>65</v>
      </c>
      <c r="R1653" s="12">
        <f>CEILING(O1651*Q1653/100*0.9,5)</f>
        <v>135</v>
      </c>
      <c r="T1653" s="9"/>
      <c r="U1653" s="8">
        <f>U1652</f>
        <v>70</v>
      </c>
      <c r="V1653" s="4"/>
      <c r="W1653" s="8">
        <f>W1652</f>
        <v>42.5</v>
      </c>
      <c r="X1653" s="24"/>
      <c r="Y1653" s="9"/>
      <c r="Z1653" s="9"/>
      <c r="AA1653" s="9"/>
    </row>
    <row r="1654" spans="1:27" ht="16.5" thickTop="1" thickBot="1" x14ac:dyDescent="0.3">
      <c r="A1654" s="9"/>
      <c r="B1654" s="9"/>
      <c r="C1654" s="9"/>
      <c r="D1654" s="9"/>
      <c r="E1654" s="11"/>
      <c r="F1654" s="11"/>
      <c r="G1654" s="14"/>
      <c r="H1654" s="11" t="s">
        <v>35</v>
      </c>
      <c r="I1654" s="15">
        <v>1</v>
      </c>
      <c r="J1654" s="11">
        <v>95</v>
      </c>
      <c r="K1654" s="12">
        <f>CEILING(H1651*0.9*J1654/100,2.5)</f>
        <v>167.5</v>
      </c>
      <c r="M1654" s="9"/>
      <c r="N1654" s="14"/>
      <c r="O1654" s="11"/>
      <c r="P1654" s="15">
        <v>5</v>
      </c>
      <c r="Q1654" s="11">
        <v>75</v>
      </c>
      <c r="R1654" s="12">
        <f>CEILING(O1651*Q1654/100*0.9,5)</f>
        <v>155</v>
      </c>
      <c r="T1654" s="9"/>
      <c r="U1654" s="8">
        <f>U1653</f>
        <v>70</v>
      </c>
      <c r="V1654" s="4"/>
      <c r="W1654" s="8">
        <f>W1653</f>
        <v>42.5</v>
      </c>
      <c r="X1654" s="24"/>
      <c r="Y1654" s="9"/>
      <c r="Z1654" s="9"/>
      <c r="AA1654" s="9"/>
    </row>
    <row r="1655" spans="1:27" ht="16.5" thickTop="1" thickBot="1" x14ac:dyDescent="0.3">
      <c r="A1655" s="9"/>
      <c r="B1655" s="9"/>
      <c r="C1655" s="9"/>
      <c r="D1655" s="9"/>
      <c r="E1655" s="11"/>
      <c r="F1655" s="11"/>
      <c r="G1655" s="14"/>
      <c r="H1655" s="11"/>
      <c r="I1655" s="11"/>
      <c r="J1655" s="11"/>
      <c r="K1655" s="11"/>
      <c r="L1655" s="9"/>
      <c r="M1655" s="9"/>
      <c r="N1655" s="14"/>
      <c r="O1655" s="11"/>
      <c r="P1655" s="15">
        <v>5</v>
      </c>
      <c r="Q1655" s="11">
        <v>75</v>
      </c>
      <c r="R1655" s="12">
        <f>CEILING(O1651*Q1655/100*0.9,5)</f>
        <v>155</v>
      </c>
      <c r="T1655" s="9"/>
      <c r="U1655" s="8">
        <f>U1654</f>
        <v>70</v>
      </c>
      <c r="V1655" s="4"/>
      <c r="W1655" s="8">
        <f>W1654</f>
        <v>42.5</v>
      </c>
      <c r="X1655" s="25"/>
      <c r="Y1655" s="9"/>
      <c r="Z1655" s="9"/>
      <c r="AA1655" s="9"/>
    </row>
    <row r="1656" spans="1:27" ht="16.5" thickTop="1" thickBot="1" x14ac:dyDescent="0.3">
      <c r="A1656" s="9"/>
      <c r="B1656" s="9"/>
      <c r="C1656" s="9"/>
      <c r="D1656" s="9"/>
      <c r="E1656" s="11"/>
      <c r="F1656" s="11"/>
      <c r="G1656" s="14"/>
      <c r="H1656" s="11"/>
      <c r="I1656" s="11"/>
      <c r="J1656" s="11"/>
      <c r="K1656" s="11"/>
      <c r="L1656" s="9"/>
      <c r="M1656" s="9"/>
      <c r="N1656" s="14"/>
      <c r="O1656" s="11"/>
      <c r="P1656" s="16">
        <v>5</v>
      </c>
      <c r="Q1656" s="11">
        <v>85</v>
      </c>
      <c r="R1656" s="12">
        <f>CEILING(O1651*Q1656/100*0.9,5)</f>
        <v>175</v>
      </c>
      <c r="T1656" s="9"/>
      <c r="U1656" s="9"/>
      <c r="V1656" s="9"/>
      <c r="W1656" s="9"/>
      <c r="X1656" s="9"/>
      <c r="Y1656" s="9"/>
      <c r="Z1656" s="9"/>
      <c r="AA1656" s="9"/>
    </row>
    <row r="1657" spans="1:27" ht="16.5" thickTop="1" thickBot="1" x14ac:dyDescent="0.3">
      <c r="A1657" s="9"/>
      <c r="B1657" s="9"/>
      <c r="C1657">
        <f>IF(H1657&gt;3.4,0,H1657)+IF(O1657&gt;3.4,0,O1657)</f>
        <v>2</v>
      </c>
      <c r="D1657" t="s">
        <v>16</v>
      </c>
      <c r="E1657" t="s">
        <v>3</v>
      </c>
      <c r="F1657" s="9"/>
      <c r="G1657" s="14" t="s">
        <v>4</v>
      </c>
      <c r="H1657" s="11">
        <v>2</v>
      </c>
      <c r="I1657" s="11"/>
      <c r="J1657" s="11"/>
      <c r="K1657" s="11"/>
      <c r="L1657" s="9"/>
      <c r="M1657" s="9"/>
      <c r="N1657" s="14" t="s">
        <v>13</v>
      </c>
      <c r="O1657" s="11">
        <v>4</v>
      </c>
      <c r="P1657" s="11"/>
      <c r="Q1657" s="11"/>
      <c r="R1657" s="11"/>
      <c r="S1657" s="9"/>
      <c r="T1657" s="9"/>
      <c r="U1657" s="9"/>
      <c r="V1657" s="28" t="s">
        <v>28</v>
      </c>
      <c r="W1657" s="9"/>
      <c r="X1657" s="27" t="s">
        <v>25</v>
      </c>
      <c r="Y1657" s="9"/>
      <c r="Z1657" s="27" t="s">
        <v>26</v>
      </c>
      <c r="AA1657" s="9"/>
    </row>
    <row r="1658" spans="1:27" ht="31.5" thickTop="1" thickBot="1" x14ac:dyDescent="0.3">
      <c r="A1658" s="9"/>
      <c r="B1658" s="9"/>
      <c r="C1658" s="9"/>
      <c r="D1658" s="9"/>
      <c r="E1658" s="11"/>
      <c r="F1658" s="11"/>
      <c r="G1658" s="14" t="s">
        <v>33</v>
      </c>
      <c r="H1658" s="20">
        <f>H1637</f>
        <v>112.5</v>
      </c>
      <c r="I1658" s="11" t="s">
        <v>31</v>
      </c>
      <c r="J1658" s="11" t="s">
        <v>30</v>
      </c>
      <c r="K1658" s="11" t="s">
        <v>34</v>
      </c>
      <c r="L1658" s="10" t="s">
        <v>32</v>
      </c>
      <c r="M1658" s="10"/>
      <c r="N1658" s="14" t="s">
        <v>33</v>
      </c>
      <c r="O1658" s="20">
        <f>O1637</f>
        <v>260</v>
      </c>
      <c r="P1658" s="11" t="s">
        <v>31</v>
      </c>
      <c r="Q1658" s="11" t="s">
        <v>30</v>
      </c>
      <c r="R1658" s="11" t="s">
        <v>34</v>
      </c>
      <c r="S1658" s="10" t="s">
        <v>32</v>
      </c>
      <c r="T1658" s="10"/>
      <c r="U1658" s="26" t="s">
        <v>34</v>
      </c>
      <c r="V1658" s="26" t="s">
        <v>48</v>
      </c>
      <c r="W1658" s="26" t="s">
        <v>34</v>
      </c>
      <c r="X1658" s="26" t="s">
        <v>48</v>
      </c>
      <c r="Y1658" s="26" t="s">
        <v>34</v>
      </c>
      <c r="Z1658" s="26" t="s">
        <v>48</v>
      </c>
      <c r="AA1658" s="9"/>
    </row>
    <row r="1659" spans="1:27" ht="16.5" thickTop="1" thickBot="1" x14ac:dyDescent="0.3">
      <c r="A1659" s="9"/>
      <c r="B1659" s="9"/>
      <c r="C1659" s="9"/>
      <c r="D1659" s="9"/>
      <c r="E1659" s="11"/>
      <c r="F1659" s="11"/>
      <c r="G1659" s="14"/>
      <c r="H1659" s="11"/>
      <c r="I1659" s="15">
        <v>3</v>
      </c>
      <c r="J1659" s="11">
        <v>70</v>
      </c>
      <c r="K1659" s="12">
        <f>CEILING(H1658*J1659/100*0.9,2.5)</f>
        <v>72.5</v>
      </c>
      <c r="M1659" s="9"/>
      <c r="N1659" s="14"/>
      <c r="O1659" s="11"/>
      <c r="P1659" s="15">
        <v>5</v>
      </c>
      <c r="Q1659" s="11">
        <v>40</v>
      </c>
      <c r="R1659" s="12">
        <f>CEILING(O1658*Q1659/100*0.9,5)</f>
        <v>95</v>
      </c>
      <c r="T1659" s="9"/>
      <c r="U1659" s="8">
        <f>IF(V1641&gt;11.5,U1641+2.5,U1641)</f>
        <v>17.5</v>
      </c>
      <c r="V1659" s="4"/>
      <c r="W1659" s="8">
        <f>IF(X1641&gt;11.5,W1641+2.5,W1641)</f>
        <v>35</v>
      </c>
      <c r="X1659" s="24"/>
      <c r="Y1659" s="8">
        <f>IF(Z1641&gt;11.5,Y1641+2,Y1641)</f>
        <v>8</v>
      </c>
      <c r="Z1659" s="24"/>
      <c r="AA1659" s="9"/>
    </row>
    <row r="1660" spans="1:27" ht="16.5" thickTop="1" thickBot="1" x14ac:dyDescent="0.3">
      <c r="A1660" s="9"/>
      <c r="B1660" s="9"/>
      <c r="C1660" s="9"/>
      <c r="D1660" s="9"/>
      <c r="E1660" s="11"/>
      <c r="F1660" s="11"/>
      <c r="G1660" s="14"/>
      <c r="H1660" s="11"/>
      <c r="I1660" s="15">
        <v>3</v>
      </c>
      <c r="J1660" s="11">
        <v>70</v>
      </c>
      <c r="K1660" s="12">
        <f>CEILING(H1658*J1660/100*0.9,2.5)</f>
        <v>72.5</v>
      </c>
      <c r="M1660" s="9"/>
      <c r="N1660" s="14"/>
      <c r="O1660" s="11"/>
      <c r="P1660" s="15">
        <v>5</v>
      </c>
      <c r="Q1660" s="11">
        <v>40</v>
      </c>
      <c r="R1660" s="12">
        <f>CEILING(O1658*Q1660/100*0.9,5)</f>
        <v>95</v>
      </c>
      <c r="T1660" s="9"/>
      <c r="U1660" s="8">
        <f>U1659</f>
        <v>17.5</v>
      </c>
      <c r="V1660" s="3"/>
      <c r="W1660" s="8">
        <f>W1659</f>
        <v>35</v>
      </c>
      <c r="X1660" s="24"/>
      <c r="Y1660" s="8">
        <f>Y1659</f>
        <v>8</v>
      </c>
      <c r="Z1660" s="24"/>
      <c r="AA1660" s="9"/>
    </row>
    <row r="1661" spans="1:27" ht="16.5" thickTop="1" thickBot="1" x14ac:dyDescent="0.3">
      <c r="A1661" s="9"/>
      <c r="B1661" s="9"/>
      <c r="C1661" s="9"/>
      <c r="D1661" s="9"/>
      <c r="E1661" s="11"/>
      <c r="F1661" s="11"/>
      <c r="G1661" s="14"/>
      <c r="H1661" s="11"/>
      <c r="I1661" s="15">
        <v>3</v>
      </c>
      <c r="J1661" s="11">
        <v>80</v>
      </c>
      <c r="K1661" s="12">
        <f>CEILING(H1658*J1661/100*0.9,2.5)</f>
        <v>82.5</v>
      </c>
      <c r="M1661" s="9"/>
      <c r="N1661" s="14"/>
      <c r="O1661" s="11"/>
      <c r="P1661" s="15">
        <v>5</v>
      </c>
      <c r="Q1661" s="11">
        <v>50</v>
      </c>
      <c r="R1661" s="12">
        <f>CEILING(O1658*Q1661/100*0.9,5)</f>
        <v>120</v>
      </c>
      <c r="T1661" s="9"/>
      <c r="U1661" s="8">
        <f>U1660</f>
        <v>17.5</v>
      </c>
      <c r="W1661" s="8">
        <f>W1660</f>
        <v>35</v>
      </c>
      <c r="X1661" s="24"/>
      <c r="Y1661" s="8">
        <f>Y1660</f>
        <v>8</v>
      </c>
      <c r="Z1661" s="24"/>
      <c r="AA1661" s="9"/>
    </row>
    <row r="1662" spans="1:27" ht="16.5" thickTop="1" thickBot="1" x14ac:dyDescent="0.3">
      <c r="A1662" s="9"/>
      <c r="B1662" s="9"/>
      <c r="C1662" s="9"/>
      <c r="D1662" s="9"/>
      <c r="E1662" s="11"/>
      <c r="F1662" s="11"/>
      <c r="G1662" s="14"/>
      <c r="H1662" s="11"/>
      <c r="I1662" s="15">
        <v>3</v>
      </c>
      <c r="J1662" s="11">
        <v>80</v>
      </c>
      <c r="K1662" s="12">
        <f>CEILING(H1658*J1662/100*0.9,2.5)</f>
        <v>82.5</v>
      </c>
      <c r="M1662" s="9"/>
      <c r="N1662" s="14"/>
      <c r="O1662" s="11"/>
      <c r="P1662" s="15">
        <v>5</v>
      </c>
      <c r="Q1662" s="11">
        <v>50</v>
      </c>
      <c r="R1662" s="12">
        <f>CEILING(O1658*Q1662/100*0.9,5)</f>
        <v>120</v>
      </c>
      <c r="T1662" s="9"/>
      <c r="U1662" s="8">
        <f>U1661</f>
        <v>17.5</v>
      </c>
      <c r="W1662" s="8">
        <f>W1661</f>
        <v>35</v>
      </c>
      <c r="X1662" s="25"/>
      <c r="Y1662" s="8">
        <f>Y1661</f>
        <v>8</v>
      </c>
      <c r="Z1662" s="25"/>
      <c r="AA1662" s="9"/>
    </row>
    <row r="1663" spans="1:27" ht="16.5" thickTop="1" thickBot="1" x14ac:dyDescent="0.3">
      <c r="A1663" s="9"/>
      <c r="B1663" s="9"/>
      <c r="C1663" s="9"/>
      <c r="D1663" s="9"/>
      <c r="E1663" s="11"/>
      <c r="F1663" s="11"/>
      <c r="G1663" s="14"/>
      <c r="H1663" s="11"/>
      <c r="I1663" s="15">
        <v>3</v>
      </c>
      <c r="J1663" s="11">
        <v>90</v>
      </c>
      <c r="K1663" s="12">
        <f>CEILING(H1658*J1663/100*0.9,2.5)</f>
        <v>92.5</v>
      </c>
      <c r="M1663" s="9"/>
      <c r="N1663" s="14"/>
      <c r="O1663" s="11"/>
      <c r="P1663" s="15">
        <v>5</v>
      </c>
      <c r="Q1663" s="11">
        <v>60</v>
      </c>
      <c r="R1663" s="12">
        <f>CEILING(O1658*Q1663/100*0.9,5)</f>
        <v>145</v>
      </c>
      <c r="T1663" s="9"/>
      <c r="U1663" s="9"/>
      <c r="V1663" s="9"/>
      <c r="W1663" s="9"/>
      <c r="X1663" s="9"/>
      <c r="Y1663" s="9"/>
      <c r="Z1663" s="9"/>
      <c r="AA1663" s="9"/>
    </row>
    <row r="1664" spans="1:27" ht="16.5" thickTop="1" thickBot="1" x14ac:dyDescent="0.3">
      <c r="A1664" s="9"/>
      <c r="B1664" s="9"/>
      <c r="C1664">
        <f>IF(H1664&gt;3.4,0,H1664)+IF(O1664&gt;3.4,0,O1664)</f>
        <v>2</v>
      </c>
      <c r="D1664" t="s">
        <v>17</v>
      </c>
      <c r="E1664" t="s">
        <v>2</v>
      </c>
      <c r="F1664" s="9"/>
      <c r="G1664" s="14" t="s">
        <v>14</v>
      </c>
      <c r="H1664" s="11">
        <v>4</v>
      </c>
      <c r="I1664" s="11"/>
      <c r="J1664" s="11"/>
      <c r="K1664" s="11"/>
      <c r="L1664" s="9"/>
      <c r="M1664" s="9"/>
      <c r="N1664" s="14" t="s">
        <v>12</v>
      </c>
      <c r="O1664" s="11">
        <v>2</v>
      </c>
      <c r="P1664" s="11"/>
      <c r="Q1664" s="11"/>
      <c r="R1664" s="11"/>
      <c r="S1664" s="9"/>
      <c r="T1664" s="9"/>
      <c r="U1664" s="9"/>
      <c r="V1664" s="27" t="s">
        <v>47</v>
      </c>
      <c r="W1664" s="9"/>
      <c r="X1664" s="17" t="s">
        <v>27</v>
      </c>
      <c r="Y1664" s="9"/>
      <c r="Z1664" s="9"/>
      <c r="AA1664" s="9"/>
    </row>
    <row r="1665" spans="1:27" ht="31.5" thickTop="1" thickBot="1" x14ac:dyDescent="0.3">
      <c r="A1665" s="9"/>
      <c r="B1665" s="9"/>
      <c r="C1665" s="9"/>
      <c r="D1665" s="9"/>
      <c r="E1665" s="11"/>
      <c r="F1665" s="11"/>
      <c r="G1665" s="14" t="s">
        <v>33</v>
      </c>
      <c r="H1665" s="20">
        <f>H1651</f>
        <v>195</v>
      </c>
      <c r="I1665" s="11" t="s">
        <v>31</v>
      </c>
      <c r="J1665" s="11" t="s">
        <v>30</v>
      </c>
      <c r="K1665" s="11" t="s">
        <v>34</v>
      </c>
      <c r="L1665" s="10" t="s">
        <v>32</v>
      </c>
      <c r="M1665" s="10"/>
      <c r="N1665" s="14" t="s">
        <v>33</v>
      </c>
      <c r="O1665" s="20">
        <f>O1651</f>
        <v>222.5</v>
      </c>
      <c r="P1665" s="11" t="s">
        <v>31</v>
      </c>
      <c r="Q1665" s="11" t="s">
        <v>30</v>
      </c>
      <c r="R1665" s="11" t="s">
        <v>34</v>
      </c>
      <c r="S1665" s="10" t="s">
        <v>32</v>
      </c>
      <c r="T1665" s="10"/>
      <c r="U1665" s="26" t="s">
        <v>34</v>
      </c>
      <c r="V1665" s="26" t="s">
        <v>48</v>
      </c>
      <c r="W1665" s="26" t="s">
        <v>34</v>
      </c>
      <c r="X1665" s="26" t="s">
        <v>48</v>
      </c>
      <c r="Y1665" s="9"/>
      <c r="Z1665" s="9"/>
      <c r="AA1665" s="9"/>
    </row>
    <row r="1666" spans="1:27" ht="16.5" thickTop="1" thickBot="1" x14ac:dyDescent="0.3">
      <c r="A1666" s="9"/>
      <c r="B1666" s="9"/>
      <c r="C1666" s="9"/>
      <c r="D1666" s="9"/>
      <c r="E1666" s="11"/>
      <c r="F1666" s="11"/>
      <c r="G1666" s="14"/>
      <c r="H1666" s="11"/>
      <c r="I1666" s="15">
        <v>5</v>
      </c>
      <c r="J1666" s="11">
        <v>40</v>
      </c>
      <c r="K1666" s="12">
        <f>CEILING(H1665*J1666/100*0.9,2.5)</f>
        <v>72.5</v>
      </c>
      <c r="M1666" s="9"/>
      <c r="N1666" s="14"/>
      <c r="O1666" s="11"/>
      <c r="P1666" s="15">
        <v>3</v>
      </c>
      <c r="Q1666" s="11">
        <v>70</v>
      </c>
      <c r="R1666" s="12">
        <f>CEILING(O1665*Q1666/100*0.9,5)</f>
        <v>145</v>
      </c>
      <c r="T1666" s="9"/>
      <c r="U1666" s="8">
        <f>IF(V1648&gt;11.5,U1648+2.5,U1648)</f>
        <v>60</v>
      </c>
      <c r="W1666" s="8">
        <f>IF(X1648&gt;11.5,W1648+2.5,W1648)</f>
        <v>42.5</v>
      </c>
      <c r="X1666" s="24"/>
      <c r="Y1666" s="9"/>
      <c r="Z1666" s="9"/>
      <c r="AA1666" s="9"/>
    </row>
    <row r="1667" spans="1:27" ht="16.5" thickTop="1" thickBot="1" x14ac:dyDescent="0.3">
      <c r="A1667" s="9"/>
      <c r="B1667" s="9"/>
      <c r="C1667" s="9"/>
      <c r="D1667" s="9"/>
      <c r="E1667" s="11"/>
      <c r="F1667" s="11"/>
      <c r="G1667" s="14"/>
      <c r="H1667" s="11"/>
      <c r="I1667" s="15">
        <v>5</v>
      </c>
      <c r="J1667" s="11">
        <v>40</v>
      </c>
      <c r="K1667" s="12">
        <f>CEILING(H1665*J1667/100*0.9,2.5)</f>
        <v>72.5</v>
      </c>
      <c r="M1667" s="9"/>
      <c r="N1667" s="14"/>
      <c r="O1667" s="11"/>
      <c r="P1667" s="15">
        <v>3</v>
      </c>
      <c r="Q1667" s="11">
        <v>70</v>
      </c>
      <c r="R1667" s="12">
        <f>CEILING(O1665*Q1667/100*0.9,5)</f>
        <v>145</v>
      </c>
      <c r="T1667" s="9"/>
      <c r="U1667" s="8">
        <f>U1666</f>
        <v>60</v>
      </c>
      <c r="W1667" s="8">
        <f>W1666</f>
        <v>42.5</v>
      </c>
      <c r="X1667" s="24"/>
      <c r="Y1667" s="9"/>
      <c r="Z1667" s="9"/>
      <c r="AA1667" s="9"/>
    </row>
    <row r="1668" spans="1:27" ht="16.5" thickTop="1" thickBot="1" x14ac:dyDescent="0.3">
      <c r="A1668" s="9"/>
      <c r="B1668" s="9"/>
      <c r="C1668" s="9"/>
      <c r="D1668" s="9"/>
      <c r="E1668" s="11"/>
      <c r="F1668" s="11"/>
      <c r="G1668" s="14"/>
      <c r="H1668" s="11"/>
      <c r="I1668" s="15">
        <v>5</v>
      </c>
      <c r="J1668" s="11">
        <v>50</v>
      </c>
      <c r="K1668" s="12">
        <f>CEILING(H1665*J1668/100*0.9,2.5)</f>
        <v>90</v>
      </c>
      <c r="M1668" s="9"/>
      <c r="N1668" s="14"/>
      <c r="O1668" s="11"/>
      <c r="P1668" s="15">
        <v>3</v>
      </c>
      <c r="Q1668" s="11">
        <v>80</v>
      </c>
      <c r="R1668" s="12">
        <f>CEILING(O1665*Q1668/100*0.9,5)</f>
        <v>165</v>
      </c>
      <c r="T1668" s="9"/>
      <c r="U1668" s="8">
        <f>U1667</f>
        <v>60</v>
      </c>
      <c r="W1668" s="8">
        <f>W1667</f>
        <v>42.5</v>
      </c>
      <c r="X1668" s="24"/>
      <c r="Y1668" s="9"/>
      <c r="Z1668" s="9"/>
      <c r="AA1668" s="9"/>
    </row>
    <row r="1669" spans="1:27" ht="16.5" thickTop="1" thickBot="1" x14ac:dyDescent="0.3">
      <c r="A1669" s="9"/>
      <c r="B1669" s="9"/>
      <c r="C1669" s="9"/>
      <c r="D1669" s="9"/>
      <c r="E1669" s="11"/>
      <c r="F1669" s="11"/>
      <c r="G1669" s="14"/>
      <c r="H1669" s="11"/>
      <c r="I1669" s="15">
        <v>5</v>
      </c>
      <c r="J1669" s="11">
        <v>50</v>
      </c>
      <c r="K1669" s="12">
        <f>CEILING(H1665*J1669/100*0.9,2.5)</f>
        <v>90</v>
      </c>
      <c r="M1669" s="9"/>
      <c r="N1669" s="14"/>
      <c r="O1669" s="11"/>
      <c r="P1669" s="15">
        <v>3</v>
      </c>
      <c r="Q1669" s="11">
        <v>80</v>
      </c>
      <c r="R1669" s="12">
        <f>CEILING(O1665*Q1669/100*0.9,5)</f>
        <v>165</v>
      </c>
      <c r="T1669" s="9"/>
      <c r="U1669" s="8">
        <f>U1668</f>
        <v>60</v>
      </c>
      <c r="W1669" s="8">
        <f>W1668</f>
        <v>42.5</v>
      </c>
      <c r="X1669" s="25"/>
      <c r="Y1669" s="9"/>
      <c r="Z1669" s="9"/>
      <c r="AA1669" s="9"/>
    </row>
    <row r="1670" spans="1:27" ht="16.5" thickTop="1" thickBot="1" x14ac:dyDescent="0.3">
      <c r="A1670" s="9"/>
      <c r="B1670" s="9"/>
      <c r="C1670" s="9"/>
      <c r="D1670" s="9"/>
      <c r="E1670" s="11"/>
      <c r="F1670" s="11"/>
      <c r="G1670" s="14"/>
      <c r="H1670" s="11"/>
      <c r="I1670" s="16">
        <v>5</v>
      </c>
      <c r="J1670" s="11">
        <v>60</v>
      </c>
      <c r="K1670" s="12">
        <f>CEILING(H1665*J1670/100*0.9,2.5)</f>
        <v>107.5</v>
      </c>
      <c r="M1670" s="9"/>
      <c r="N1670" s="14"/>
      <c r="O1670" s="11"/>
      <c r="P1670" s="16">
        <v>3</v>
      </c>
      <c r="Q1670" s="11">
        <v>90</v>
      </c>
      <c r="R1670" s="12">
        <f>CEILING(O1665*Q1670/100*0.9,5)</f>
        <v>185</v>
      </c>
      <c r="T1670" s="9"/>
      <c r="U1670" s="9"/>
      <c r="V1670" s="9"/>
      <c r="W1670" s="9"/>
      <c r="X1670" s="9"/>
      <c r="Y1670" s="9"/>
      <c r="Z1670" s="9"/>
      <c r="AA1670" s="9"/>
    </row>
    <row r="1671" spans="1:27" ht="16.5" thickTop="1" thickBot="1" x14ac:dyDescent="0.3">
      <c r="A1671" s="9"/>
      <c r="B1671" s="1" t="s">
        <v>147</v>
      </c>
      <c r="C1671">
        <f>IF(H1671&gt;3.4,0,H1671)+IF(O1671&gt;3.4,0,O1671)</f>
        <v>4</v>
      </c>
      <c r="D1671" t="s">
        <v>15</v>
      </c>
      <c r="E1671" t="s">
        <v>2</v>
      </c>
      <c r="F1671" s="9"/>
      <c r="G1671" s="14" t="s">
        <v>14</v>
      </c>
      <c r="H1671" s="11">
        <v>1</v>
      </c>
      <c r="I1671" s="11"/>
      <c r="J1671" s="11"/>
      <c r="K1671" s="11"/>
      <c r="L1671" s="9"/>
      <c r="M1671" s="9"/>
      <c r="N1671" s="14" t="s">
        <v>12</v>
      </c>
      <c r="O1671" s="11">
        <v>3</v>
      </c>
      <c r="P1671" s="11"/>
      <c r="Q1671" s="11"/>
      <c r="R1671" s="11"/>
      <c r="S1671" s="9"/>
      <c r="T1671" s="9"/>
      <c r="U1671" s="30"/>
      <c r="V1671" s="29" t="s">
        <v>49</v>
      </c>
      <c r="W1671" s="9"/>
      <c r="X1671" s="31" t="s">
        <v>27</v>
      </c>
      <c r="Y1671" s="9"/>
      <c r="Z1671" s="9"/>
      <c r="AA1671" s="9"/>
    </row>
    <row r="1672" spans="1:27" ht="31.5" thickTop="1" thickBot="1" x14ac:dyDescent="0.3">
      <c r="A1672" s="9"/>
      <c r="B1672" s="9"/>
      <c r="C1672" s="9"/>
      <c r="D1672" s="9"/>
      <c r="E1672" s="11"/>
      <c r="F1672" s="11"/>
      <c r="G1672" s="14" t="s">
        <v>33</v>
      </c>
      <c r="H1672" s="20">
        <f>H1651+IF(L1654&lt;3.5,2.5,5)</f>
        <v>197.5</v>
      </c>
      <c r="I1672" s="11" t="s">
        <v>31</v>
      </c>
      <c r="J1672" s="11" t="s">
        <v>30</v>
      </c>
      <c r="K1672" s="11" t="s">
        <v>34</v>
      </c>
      <c r="L1672" s="10" t="s">
        <v>32</v>
      </c>
      <c r="M1672" s="10"/>
      <c r="N1672" s="14"/>
      <c r="O1672" s="20">
        <f>O1665</f>
        <v>222.5</v>
      </c>
      <c r="P1672" s="11" t="s">
        <v>31</v>
      </c>
      <c r="Q1672" s="11" t="s">
        <v>30</v>
      </c>
      <c r="R1672" s="11" t="s">
        <v>34</v>
      </c>
      <c r="S1672" s="10" t="s">
        <v>32</v>
      </c>
      <c r="T1672" s="10"/>
      <c r="U1672" s="26" t="s">
        <v>34</v>
      </c>
      <c r="V1672" s="26" t="s">
        <v>48</v>
      </c>
      <c r="W1672" s="26" t="s">
        <v>34</v>
      </c>
      <c r="X1672" s="26" t="s">
        <v>48</v>
      </c>
      <c r="Y1672" s="9"/>
      <c r="Z1672" s="9"/>
      <c r="AA1672" s="9"/>
    </row>
    <row r="1673" spans="1:27" ht="16.5" thickTop="1" thickBot="1" x14ac:dyDescent="0.3">
      <c r="A1673" s="9"/>
      <c r="B1673" s="9"/>
      <c r="C1673" s="9"/>
      <c r="D1673" s="9"/>
      <c r="E1673" s="11"/>
      <c r="F1673" s="11"/>
      <c r="G1673" s="14"/>
      <c r="H1673" s="11"/>
      <c r="I1673" s="15">
        <v>5</v>
      </c>
      <c r="J1673" s="11">
        <v>65</v>
      </c>
      <c r="K1673" s="12">
        <f>CEILING(H1672*J1673/100*0.9,2.5)</f>
        <v>117.5</v>
      </c>
      <c r="M1673" s="9"/>
      <c r="N1673" s="14"/>
      <c r="O1673" s="11"/>
      <c r="P1673" s="15">
        <v>5</v>
      </c>
      <c r="Q1673" s="11">
        <v>75</v>
      </c>
      <c r="R1673" s="12">
        <f>CEILING(O1672*0.9*Q1673/100,5)</f>
        <v>155</v>
      </c>
      <c r="T1673" s="9"/>
      <c r="U1673" s="8">
        <f>IF(V1655&gt;11.5,U1655+2.5,U1655)</f>
        <v>70</v>
      </c>
      <c r="V1673" s="4"/>
      <c r="W1673" s="8">
        <f>IF(X1669&gt;11.5,W1669+2.5,W1669)</f>
        <v>42.5</v>
      </c>
      <c r="X1673" s="24"/>
      <c r="Y1673" s="9"/>
      <c r="Z1673" s="9"/>
      <c r="AA1673" s="9"/>
    </row>
    <row r="1674" spans="1:27" ht="16.5" thickTop="1" thickBot="1" x14ac:dyDescent="0.3">
      <c r="A1674" s="9"/>
      <c r="B1674" s="9"/>
      <c r="C1674" s="9"/>
      <c r="D1674" s="9"/>
      <c r="E1674" s="11"/>
      <c r="F1674" s="11"/>
      <c r="G1674" s="14"/>
      <c r="H1674" s="11"/>
      <c r="I1674" s="15">
        <v>5</v>
      </c>
      <c r="J1674" s="11">
        <v>65</v>
      </c>
      <c r="K1674" s="12">
        <f>CEILING(H1672*J1674/100*0.9,2.5)</f>
        <v>117.5</v>
      </c>
      <c r="M1674" s="9"/>
      <c r="N1674" s="14"/>
      <c r="O1674" s="11"/>
      <c r="P1674" s="15">
        <v>3</v>
      </c>
      <c r="Q1674" s="11">
        <v>85</v>
      </c>
      <c r="R1674" s="12">
        <f>CEILING(O1672*0.9*Q1674/100,5)</f>
        <v>175</v>
      </c>
      <c r="T1674" s="9"/>
      <c r="U1674" s="8">
        <f>U1673</f>
        <v>70</v>
      </c>
      <c r="V1674" s="4"/>
      <c r="W1674" s="8">
        <f>W1673</f>
        <v>42.5</v>
      </c>
      <c r="X1674" s="24"/>
      <c r="Y1674" s="9"/>
      <c r="Z1674" s="9"/>
      <c r="AA1674" s="9"/>
    </row>
    <row r="1675" spans="1:27" ht="16.5" thickTop="1" thickBot="1" x14ac:dyDescent="0.3">
      <c r="A1675" s="9"/>
      <c r="B1675" s="9"/>
      <c r="C1675" s="9"/>
      <c r="D1675" s="9"/>
      <c r="E1675" s="11"/>
      <c r="F1675" s="11"/>
      <c r="G1675" s="14"/>
      <c r="H1675" s="11"/>
      <c r="I1675" s="15">
        <v>5</v>
      </c>
      <c r="J1675" s="11">
        <v>75</v>
      </c>
      <c r="K1675" s="12">
        <f>CEILING(H1672*J1675/100*0.9,2.5)</f>
        <v>135</v>
      </c>
      <c r="M1675" s="9"/>
      <c r="N1675" s="14"/>
      <c r="O1675" s="11" t="s">
        <v>35</v>
      </c>
      <c r="P1675" s="15">
        <v>1</v>
      </c>
      <c r="Q1675" s="11">
        <v>95</v>
      </c>
      <c r="R1675" s="12">
        <f>CEILING(O1672*0.9*Q1675/100,5)</f>
        <v>195</v>
      </c>
      <c r="T1675" s="9"/>
      <c r="U1675" s="8">
        <f>U1674</f>
        <v>70</v>
      </c>
      <c r="V1675" s="4"/>
      <c r="W1675" s="8">
        <f>W1674</f>
        <v>42.5</v>
      </c>
      <c r="X1675" s="24"/>
      <c r="Y1675" s="9"/>
      <c r="Z1675" s="9"/>
      <c r="AA1675" s="9"/>
    </row>
    <row r="1676" spans="1:27" ht="16.5" thickTop="1" thickBot="1" x14ac:dyDescent="0.3">
      <c r="A1676" s="9"/>
      <c r="B1676" s="9"/>
      <c r="C1676" s="9"/>
      <c r="D1676" s="9"/>
      <c r="E1676" s="11"/>
      <c r="F1676" s="11"/>
      <c r="G1676" s="14"/>
      <c r="H1676" s="11"/>
      <c r="I1676" s="15">
        <v>5</v>
      </c>
      <c r="J1676" s="11">
        <v>75</v>
      </c>
      <c r="K1676" s="12">
        <f>CEILING(H1672*J1676/100*0.9,2.5)</f>
        <v>135</v>
      </c>
      <c r="M1676" s="9"/>
      <c r="N1676" s="14"/>
      <c r="O1676" s="11"/>
      <c r="P1676" s="11"/>
      <c r="Q1676" s="11"/>
      <c r="R1676" s="11"/>
      <c r="S1676" s="9"/>
      <c r="T1676" s="9"/>
      <c r="U1676" s="8">
        <f>U1675</f>
        <v>70</v>
      </c>
      <c r="V1676" s="4"/>
      <c r="W1676" s="8">
        <f>W1675</f>
        <v>42.5</v>
      </c>
      <c r="X1676" s="25"/>
      <c r="Y1676" s="9"/>
      <c r="Z1676" s="9"/>
      <c r="AA1676" s="9"/>
    </row>
    <row r="1677" spans="1:27" ht="16.5" thickTop="1" thickBot="1" x14ac:dyDescent="0.3">
      <c r="A1677" s="9"/>
      <c r="B1677" s="9"/>
      <c r="C1677" s="9"/>
      <c r="D1677" s="9"/>
      <c r="E1677" s="11"/>
      <c r="F1677" s="11"/>
      <c r="G1677" s="14"/>
      <c r="H1677" s="11"/>
      <c r="I1677" s="15">
        <v>5</v>
      </c>
      <c r="J1677" s="11">
        <v>85</v>
      </c>
      <c r="K1677" s="12">
        <f>CEILING(H1672*J1677/100*0.9,2.5)</f>
        <v>152.5</v>
      </c>
      <c r="M1677" s="9"/>
      <c r="N1677" s="14"/>
      <c r="O1677" s="11"/>
      <c r="P1677" s="11"/>
      <c r="Q1677" s="11"/>
      <c r="R1677" s="11"/>
      <c r="S1677" s="9"/>
      <c r="T1677" s="9"/>
      <c r="U1677" s="9"/>
      <c r="V1677" s="9"/>
      <c r="W1677" s="9"/>
      <c r="X1677" s="9"/>
      <c r="Y1677" s="9"/>
      <c r="Z1677" s="9"/>
      <c r="AA1677" s="9"/>
    </row>
    <row r="1678" spans="1:27" ht="16.5" thickTop="1" thickBot="1" x14ac:dyDescent="0.3">
      <c r="A1678" s="9"/>
      <c r="B1678" s="9"/>
      <c r="C1678">
        <f>IF(H1678&gt;3.4,0,H1678)+IF(O1678&gt;3.4,0,O1678)</f>
        <v>4</v>
      </c>
      <c r="D1678" t="s">
        <v>16</v>
      </c>
      <c r="E1678" t="s">
        <v>3</v>
      </c>
      <c r="F1678" s="9"/>
      <c r="G1678" s="14" t="s">
        <v>4</v>
      </c>
      <c r="H1678" s="11">
        <v>3</v>
      </c>
      <c r="I1678" s="11"/>
      <c r="J1678" s="11"/>
      <c r="K1678" s="11"/>
      <c r="L1678" s="9"/>
      <c r="M1678" s="9"/>
      <c r="N1678" s="14" t="s">
        <v>13</v>
      </c>
      <c r="O1678" s="11">
        <v>1</v>
      </c>
      <c r="P1678" s="11"/>
      <c r="Q1678" s="11"/>
      <c r="R1678" s="11"/>
      <c r="S1678" s="9"/>
      <c r="T1678" s="9"/>
      <c r="U1678" s="9"/>
      <c r="V1678" s="28" t="s">
        <v>28</v>
      </c>
      <c r="W1678" s="9"/>
      <c r="X1678" s="27" t="s">
        <v>25</v>
      </c>
      <c r="Y1678" s="9"/>
      <c r="Z1678" s="27" t="s">
        <v>26</v>
      </c>
      <c r="AA1678" s="9"/>
    </row>
    <row r="1679" spans="1:27" ht="31.5" thickTop="1" thickBot="1" x14ac:dyDescent="0.3">
      <c r="A1679" s="9"/>
      <c r="B1679" s="9"/>
      <c r="C1679" s="9"/>
      <c r="D1679" s="9"/>
      <c r="E1679" s="11"/>
      <c r="F1679" s="11"/>
      <c r="G1679" s="14"/>
      <c r="H1679" s="20">
        <f>H1658</f>
        <v>112.5</v>
      </c>
      <c r="I1679" s="11" t="s">
        <v>31</v>
      </c>
      <c r="J1679" s="11" t="s">
        <v>30</v>
      </c>
      <c r="K1679" s="11" t="s">
        <v>34</v>
      </c>
      <c r="L1679" s="10" t="s">
        <v>32</v>
      </c>
      <c r="M1679" s="10"/>
      <c r="N1679" s="14" t="s">
        <v>33</v>
      </c>
      <c r="O1679" s="20">
        <f>O1637+IF(S1640&lt;3.5,5,10)</f>
        <v>265</v>
      </c>
      <c r="P1679" s="11" t="s">
        <v>31</v>
      </c>
      <c r="Q1679" s="11" t="s">
        <v>30</v>
      </c>
      <c r="R1679" s="11" t="s">
        <v>34</v>
      </c>
      <c r="S1679" s="10" t="s">
        <v>32</v>
      </c>
      <c r="T1679" s="10"/>
      <c r="U1679" s="26" t="s">
        <v>34</v>
      </c>
      <c r="V1679" s="26" t="s">
        <v>48</v>
      </c>
      <c r="W1679" s="26" t="s">
        <v>34</v>
      </c>
      <c r="X1679" s="26" t="s">
        <v>48</v>
      </c>
      <c r="Y1679" s="26" t="s">
        <v>34</v>
      </c>
      <c r="Z1679" s="26" t="s">
        <v>48</v>
      </c>
      <c r="AA1679" s="9"/>
    </row>
    <row r="1680" spans="1:27" ht="16.5" thickTop="1" thickBot="1" x14ac:dyDescent="0.3">
      <c r="A1680" s="9"/>
      <c r="B1680" s="9"/>
      <c r="C1680" s="9"/>
      <c r="D1680" s="9"/>
      <c r="E1680" s="11"/>
      <c r="F1680" s="11"/>
      <c r="G1680" s="14"/>
      <c r="H1680" s="11"/>
      <c r="I1680" s="15">
        <v>5</v>
      </c>
      <c r="J1680" s="11">
        <v>75</v>
      </c>
      <c r="K1680" s="12">
        <f>CEILING(H1679*0.9*J1680/100,2.5)</f>
        <v>77.5</v>
      </c>
      <c r="M1680" s="9"/>
      <c r="N1680" s="14"/>
      <c r="O1680" s="11"/>
      <c r="P1680" s="15">
        <v>5</v>
      </c>
      <c r="Q1680" s="11">
        <v>65</v>
      </c>
      <c r="R1680" s="12">
        <f>CEILING(O1679*Q1680/100*0.9,5)</f>
        <v>160</v>
      </c>
      <c r="T1680" s="9"/>
      <c r="U1680" s="8">
        <f>IF(V1662&gt;11.5,U1662+2.5,U1662)</f>
        <v>17.5</v>
      </c>
      <c r="V1680" s="4"/>
      <c r="W1680" s="8">
        <f>IF(X1662&gt;11.5,W1662+2.5,W1662)</f>
        <v>35</v>
      </c>
      <c r="X1680" s="24"/>
      <c r="Y1680" s="8">
        <f>IF(Z1662&gt;11.5,Y1662+2,Y1662)</f>
        <v>8</v>
      </c>
      <c r="Z1680" s="24"/>
      <c r="AA1680" s="9"/>
    </row>
    <row r="1681" spans="1:27" ht="16.5" thickTop="1" thickBot="1" x14ac:dyDescent="0.3">
      <c r="A1681" s="9"/>
      <c r="B1681" s="9"/>
      <c r="C1681" s="9"/>
      <c r="D1681" s="9"/>
      <c r="E1681" s="11"/>
      <c r="F1681" s="11"/>
      <c r="G1681" s="14"/>
      <c r="H1681" s="11"/>
      <c r="I1681" s="15">
        <v>3</v>
      </c>
      <c r="J1681" s="11">
        <v>85</v>
      </c>
      <c r="K1681" s="12">
        <f>CEILING(H1679*0.9*J1681/100,2.5)</f>
        <v>87.5</v>
      </c>
      <c r="M1681" s="9"/>
      <c r="N1681" s="14"/>
      <c r="O1681" s="11"/>
      <c r="P1681" s="15">
        <v>5</v>
      </c>
      <c r="Q1681" s="11">
        <v>65</v>
      </c>
      <c r="R1681" s="12">
        <f>CEILING(O1679*Q1681/100*0.9,5)</f>
        <v>160</v>
      </c>
      <c r="T1681" s="9"/>
      <c r="U1681" s="8">
        <f>U1680</f>
        <v>17.5</v>
      </c>
      <c r="V1681" s="3"/>
      <c r="W1681" s="8">
        <f>W1680</f>
        <v>35</v>
      </c>
      <c r="X1681" s="24"/>
      <c r="Y1681" s="8">
        <f>Y1680</f>
        <v>8</v>
      </c>
      <c r="Z1681" s="24"/>
      <c r="AA1681" s="9"/>
    </row>
    <row r="1682" spans="1:27" ht="16.5" thickTop="1" thickBot="1" x14ac:dyDescent="0.3">
      <c r="A1682" s="9"/>
      <c r="B1682" s="9"/>
      <c r="C1682" s="9"/>
      <c r="D1682" s="9"/>
      <c r="E1682" s="11"/>
      <c r="F1682" s="11"/>
      <c r="G1682" s="14"/>
      <c r="H1682" s="11" t="s">
        <v>35</v>
      </c>
      <c r="I1682" s="15">
        <v>1</v>
      </c>
      <c r="J1682" s="11">
        <v>95</v>
      </c>
      <c r="K1682" s="12">
        <f>CEILING(H1679*0.9*J1682/100,2.5)</f>
        <v>97.5</v>
      </c>
      <c r="M1682" s="9"/>
      <c r="N1682" s="14"/>
      <c r="O1682" s="11"/>
      <c r="P1682" s="15">
        <v>5</v>
      </c>
      <c r="Q1682" s="11">
        <v>75</v>
      </c>
      <c r="R1682" s="12">
        <f>CEILING(O1679*Q1682/100*0.9,5)</f>
        <v>180</v>
      </c>
      <c r="T1682" s="9"/>
      <c r="U1682" s="8">
        <f>U1681</f>
        <v>17.5</v>
      </c>
      <c r="W1682" s="8">
        <f>W1681</f>
        <v>35</v>
      </c>
      <c r="X1682" s="24"/>
      <c r="Y1682" s="8">
        <f>Y1681</f>
        <v>8</v>
      </c>
      <c r="Z1682" s="24"/>
      <c r="AA1682" s="9"/>
    </row>
    <row r="1683" spans="1:27" ht="16.5" thickTop="1" thickBot="1" x14ac:dyDescent="0.3">
      <c r="A1683" s="9"/>
      <c r="B1683" s="9"/>
      <c r="C1683" s="9"/>
      <c r="D1683" s="9"/>
      <c r="E1683" s="11"/>
      <c r="F1683" s="11"/>
      <c r="G1683" s="14"/>
      <c r="H1683" s="11"/>
      <c r="I1683" s="11"/>
      <c r="J1683" s="11"/>
      <c r="K1683" s="11"/>
      <c r="L1683" s="9"/>
      <c r="M1683" s="9"/>
      <c r="N1683" s="14"/>
      <c r="O1683" s="11"/>
      <c r="P1683" s="15">
        <v>5</v>
      </c>
      <c r="Q1683" s="11">
        <v>75</v>
      </c>
      <c r="R1683" s="12">
        <f>CEILING(O1679*Q1683/100*0.9,5)</f>
        <v>180</v>
      </c>
      <c r="T1683" s="9"/>
      <c r="U1683" s="8">
        <f>U1682</f>
        <v>17.5</v>
      </c>
      <c r="W1683" s="8">
        <f>W1682</f>
        <v>35</v>
      </c>
      <c r="X1683" s="25"/>
      <c r="Y1683" s="8">
        <f>Y1682</f>
        <v>8</v>
      </c>
      <c r="Z1683" s="25"/>
      <c r="AA1683" s="9"/>
    </row>
    <row r="1684" spans="1:27" ht="16.5" thickTop="1" thickBot="1" x14ac:dyDescent="0.3">
      <c r="A1684" s="9"/>
      <c r="B1684" s="9"/>
      <c r="C1684" s="9"/>
      <c r="D1684" s="9"/>
      <c r="E1684" s="11"/>
      <c r="F1684" s="11"/>
      <c r="G1684" s="14"/>
      <c r="H1684" s="11"/>
      <c r="I1684" s="11"/>
      <c r="J1684" s="11"/>
      <c r="K1684" s="11"/>
      <c r="L1684" s="9"/>
      <c r="M1684" s="9"/>
      <c r="N1684" s="14"/>
      <c r="O1684" s="11"/>
      <c r="P1684" s="16">
        <v>5</v>
      </c>
      <c r="Q1684" s="11">
        <v>85</v>
      </c>
      <c r="R1684" s="12">
        <f>CEILING(O1679*Q1684/100*0.9,5)</f>
        <v>205</v>
      </c>
      <c r="T1684" s="9"/>
      <c r="U1684" s="9"/>
      <c r="V1684" s="9"/>
      <c r="W1684" s="9"/>
      <c r="X1684" s="9"/>
      <c r="Y1684" s="9"/>
      <c r="Z1684" s="9"/>
      <c r="AA1684" s="9"/>
    </row>
    <row r="1685" spans="1:27" ht="16.5" thickTop="1" thickBot="1" x14ac:dyDescent="0.3">
      <c r="A1685" s="9"/>
      <c r="B1685" s="9"/>
      <c r="C1685">
        <f>IF(H1685&gt;3.4,0,H1685)+IF(O1685&gt;3.4,0,O1685)</f>
        <v>2</v>
      </c>
      <c r="D1685" t="s">
        <v>17</v>
      </c>
      <c r="E1685" t="s">
        <v>2</v>
      </c>
      <c r="F1685" s="9"/>
      <c r="G1685" s="14" t="s">
        <v>14</v>
      </c>
      <c r="H1685" s="11">
        <v>2</v>
      </c>
      <c r="I1685" s="11"/>
      <c r="J1685" s="11"/>
      <c r="K1685" s="11"/>
      <c r="L1685" s="9"/>
      <c r="M1685" s="9"/>
      <c r="N1685" s="14" t="s">
        <v>12</v>
      </c>
      <c r="O1685" s="11">
        <v>4</v>
      </c>
      <c r="P1685" s="11"/>
      <c r="Q1685" s="11"/>
      <c r="R1685" s="11"/>
      <c r="S1685" s="9"/>
      <c r="T1685" s="9"/>
      <c r="U1685" s="9"/>
      <c r="V1685" s="27" t="s">
        <v>47</v>
      </c>
      <c r="W1685" s="9"/>
      <c r="X1685" s="17" t="s">
        <v>27</v>
      </c>
      <c r="Y1685" s="9"/>
      <c r="Z1685" s="9"/>
      <c r="AA1685" s="9"/>
    </row>
    <row r="1686" spans="1:27" ht="31.5" thickTop="1" thickBot="1" x14ac:dyDescent="0.3">
      <c r="A1686" s="9"/>
      <c r="B1686" s="9"/>
      <c r="C1686" s="9"/>
      <c r="D1686" s="9"/>
      <c r="E1686" s="11"/>
      <c r="F1686" s="11"/>
      <c r="G1686" s="14" t="s">
        <v>33</v>
      </c>
      <c r="H1686" s="20">
        <f>H1672</f>
        <v>197.5</v>
      </c>
      <c r="I1686" s="11" t="s">
        <v>31</v>
      </c>
      <c r="J1686" s="11" t="s">
        <v>30</v>
      </c>
      <c r="K1686" s="11" t="s">
        <v>34</v>
      </c>
      <c r="L1686" s="10" t="s">
        <v>32</v>
      </c>
      <c r="M1686" s="10"/>
      <c r="N1686" s="14" t="s">
        <v>33</v>
      </c>
      <c r="O1686" s="20">
        <f>O1672</f>
        <v>222.5</v>
      </c>
      <c r="P1686" s="11" t="s">
        <v>31</v>
      </c>
      <c r="Q1686" s="11" t="s">
        <v>30</v>
      </c>
      <c r="R1686" s="11" t="s">
        <v>34</v>
      </c>
      <c r="S1686" s="10" t="s">
        <v>32</v>
      </c>
      <c r="T1686" s="10"/>
      <c r="U1686" s="26" t="s">
        <v>34</v>
      </c>
      <c r="V1686" s="26" t="s">
        <v>48</v>
      </c>
      <c r="W1686" s="26" t="s">
        <v>34</v>
      </c>
      <c r="X1686" s="26" t="s">
        <v>48</v>
      </c>
      <c r="Y1686" s="9"/>
      <c r="Z1686" s="9"/>
      <c r="AA1686" s="9"/>
    </row>
    <row r="1687" spans="1:27" ht="16.5" thickTop="1" thickBot="1" x14ac:dyDescent="0.3">
      <c r="A1687" s="9"/>
      <c r="B1687" s="9"/>
      <c r="C1687" s="9"/>
      <c r="D1687" s="9"/>
      <c r="E1687" s="11"/>
      <c r="F1687" s="11"/>
      <c r="G1687" s="14"/>
      <c r="H1687" s="11"/>
      <c r="I1687" s="15">
        <v>3</v>
      </c>
      <c r="J1687" s="11">
        <v>70</v>
      </c>
      <c r="K1687" s="12">
        <f>CEILING(H1686*J1687/100*0.9,2.5)</f>
        <v>125</v>
      </c>
      <c r="M1687" s="9"/>
      <c r="N1687" s="14"/>
      <c r="O1687" s="11"/>
      <c r="P1687" s="15">
        <v>5</v>
      </c>
      <c r="Q1687" s="11">
        <v>40</v>
      </c>
      <c r="R1687" s="12">
        <f>CEILING(O1686*Q1687/100*0.9,5)</f>
        <v>85</v>
      </c>
      <c r="T1687" s="9"/>
      <c r="U1687" s="8">
        <f>IF(V1669&gt;11.5,U1669+2.5,U1669)</f>
        <v>60</v>
      </c>
      <c r="W1687" s="8">
        <f>IF(X1669&gt;11.5,W1669+2.5,W1669)</f>
        <v>42.5</v>
      </c>
      <c r="X1687" s="24"/>
      <c r="Y1687" s="9"/>
      <c r="Z1687" s="9"/>
      <c r="AA1687" s="9"/>
    </row>
    <row r="1688" spans="1:27" ht="16.5" thickTop="1" thickBot="1" x14ac:dyDescent="0.3">
      <c r="A1688" s="9"/>
      <c r="B1688" s="9"/>
      <c r="C1688" s="9"/>
      <c r="D1688" s="9"/>
      <c r="E1688" s="11"/>
      <c r="F1688" s="11"/>
      <c r="G1688" s="14"/>
      <c r="H1688" s="11"/>
      <c r="I1688" s="15">
        <v>3</v>
      </c>
      <c r="J1688" s="11">
        <v>70</v>
      </c>
      <c r="K1688" s="12">
        <f>CEILING(H1686*J1688/100*0.9,2.5)</f>
        <v>125</v>
      </c>
      <c r="M1688" s="9"/>
      <c r="N1688" s="14"/>
      <c r="O1688" s="11"/>
      <c r="P1688" s="15">
        <v>5</v>
      </c>
      <c r="Q1688" s="11">
        <v>40</v>
      </c>
      <c r="R1688" s="12">
        <f>CEILING(O1686*Q1688/100*0.9,5)</f>
        <v>85</v>
      </c>
      <c r="T1688" s="9"/>
      <c r="U1688" s="8">
        <f>U1687</f>
        <v>60</v>
      </c>
      <c r="W1688" s="8">
        <f>W1687</f>
        <v>42.5</v>
      </c>
      <c r="X1688" s="24"/>
      <c r="Y1688" s="9"/>
      <c r="Z1688" s="9"/>
      <c r="AA1688" s="9"/>
    </row>
    <row r="1689" spans="1:27" ht="16.5" thickTop="1" thickBot="1" x14ac:dyDescent="0.3">
      <c r="A1689" s="9"/>
      <c r="B1689" s="9"/>
      <c r="C1689" s="9"/>
      <c r="D1689" s="9"/>
      <c r="E1689" s="11"/>
      <c r="F1689" s="11"/>
      <c r="G1689" s="14"/>
      <c r="H1689" s="11"/>
      <c r="I1689" s="15">
        <v>3</v>
      </c>
      <c r="J1689" s="11">
        <v>80</v>
      </c>
      <c r="K1689" s="12">
        <f>CEILING(H1686*J1689/100*0.9,2.5)</f>
        <v>142.5</v>
      </c>
      <c r="M1689" s="9"/>
      <c r="N1689" s="14"/>
      <c r="O1689" s="11"/>
      <c r="P1689" s="15">
        <v>5</v>
      </c>
      <c r="Q1689" s="11">
        <v>50</v>
      </c>
      <c r="R1689" s="12">
        <f>CEILING(O1686*Q1689/100*0.9,5)</f>
        <v>105</v>
      </c>
      <c r="T1689" s="9"/>
      <c r="U1689" s="8">
        <f>U1688</f>
        <v>60</v>
      </c>
      <c r="W1689" s="8">
        <f>W1688</f>
        <v>42.5</v>
      </c>
      <c r="X1689" s="24"/>
      <c r="Y1689" s="9"/>
      <c r="Z1689" s="9"/>
      <c r="AA1689" s="9"/>
    </row>
    <row r="1690" spans="1:27" ht="16.5" thickTop="1" thickBot="1" x14ac:dyDescent="0.3">
      <c r="A1690" s="9"/>
      <c r="B1690" s="9"/>
      <c r="C1690" s="9"/>
      <c r="D1690" s="9"/>
      <c r="E1690" s="11"/>
      <c r="F1690" s="11"/>
      <c r="G1690" s="14"/>
      <c r="H1690" s="11"/>
      <c r="I1690" s="15">
        <v>3</v>
      </c>
      <c r="J1690" s="11">
        <v>80</v>
      </c>
      <c r="K1690" s="12">
        <f>CEILING(H1686*J1690/100*0.9,2.5)</f>
        <v>142.5</v>
      </c>
      <c r="M1690" s="9"/>
      <c r="N1690" s="14"/>
      <c r="O1690" s="11"/>
      <c r="P1690" s="15">
        <v>5</v>
      </c>
      <c r="Q1690" s="11">
        <v>50</v>
      </c>
      <c r="R1690" s="12">
        <f>CEILING(O1686*Q1690/100*0.9,5)</f>
        <v>105</v>
      </c>
      <c r="T1690" s="9"/>
      <c r="U1690" s="8">
        <f>U1689</f>
        <v>60</v>
      </c>
      <c r="W1690" s="8">
        <f>W1689</f>
        <v>42.5</v>
      </c>
      <c r="X1690" s="25"/>
      <c r="Y1690" s="9"/>
      <c r="Z1690" s="9"/>
      <c r="AA1690" s="9"/>
    </row>
    <row r="1691" spans="1:27" ht="16.5" thickTop="1" thickBot="1" x14ac:dyDescent="0.3">
      <c r="A1691" s="9"/>
      <c r="B1691" s="9"/>
      <c r="C1691" s="9"/>
      <c r="D1691" s="9"/>
      <c r="E1691" s="11"/>
      <c r="F1691" s="11"/>
      <c r="G1691" s="14"/>
      <c r="H1691" s="11"/>
      <c r="I1691" s="15">
        <v>3</v>
      </c>
      <c r="J1691" s="11">
        <v>90</v>
      </c>
      <c r="K1691" s="12">
        <f>CEILING(H1686*J1691/100*0.9,2.5)</f>
        <v>160</v>
      </c>
      <c r="M1691" s="9"/>
      <c r="N1691" s="14"/>
      <c r="O1691" s="11"/>
      <c r="P1691" s="15">
        <v>5</v>
      </c>
      <c r="Q1691" s="11">
        <v>60</v>
      </c>
      <c r="R1691" s="12">
        <f>CEILING(O1686*Q1691/100*0.9,5)</f>
        <v>125</v>
      </c>
      <c r="T1691" s="9"/>
      <c r="U1691" s="9"/>
      <c r="V1691" s="9"/>
      <c r="W1691" s="9"/>
      <c r="X1691" s="9"/>
      <c r="Y1691" s="9"/>
      <c r="Z1691" s="9"/>
      <c r="AA1691" s="9"/>
    </row>
    <row r="1692" spans="1:27" ht="16.5" thickTop="1" thickBot="1" x14ac:dyDescent="0.3">
      <c r="A1692" s="9"/>
      <c r="B1692" s="1" t="s">
        <v>148</v>
      </c>
      <c r="C1692" s="18">
        <f>IF(H1692&gt;3.4,0,H1692)+IF(O1692&gt;3.4,0,O1692)</f>
        <v>4</v>
      </c>
      <c r="D1692" s="18" t="s">
        <v>15</v>
      </c>
      <c r="E1692" s="34" t="s">
        <v>2</v>
      </c>
      <c r="F1692" s="11"/>
      <c r="G1692" s="14" t="s">
        <v>14</v>
      </c>
      <c r="H1692" s="11">
        <v>3</v>
      </c>
      <c r="I1692" s="11"/>
      <c r="J1692" s="11"/>
      <c r="K1692" s="11"/>
      <c r="L1692" s="9"/>
      <c r="M1692" s="9"/>
      <c r="N1692" s="14" t="s">
        <v>12</v>
      </c>
      <c r="O1692" s="11">
        <v>1</v>
      </c>
      <c r="P1692" s="11"/>
      <c r="Q1692" s="11"/>
      <c r="R1692" s="11"/>
      <c r="S1692" s="9"/>
      <c r="T1692" s="9"/>
      <c r="U1692" s="30"/>
      <c r="V1692" s="29" t="s">
        <v>49</v>
      </c>
      <c r="W1692" s="9"/>
      <c r="X1692" s="31" t="s">
        <v>27</v>
      </c>
      <c r="Y1692" s="9"/>
      <c r="Z1692" s="9"/>
      <c r="AA1692" s="9"/>
    </row>
    <row r="1693" spans="1:27" ht="31.5" thickTop="1" thickBot="1" x14ac:dyDescent="0.3">
      <c r="A1693" s="9"/>
      <c r="B1693" s="9"/>
      <c r="C1693" s="9"/>
      <c r="D1693" s="9"/>
      <c r="E1693" s="11"/>
      <c r="F1693" s="11"/>
      <c r="G1693" s="14"/>
      <c r="H1693" s="20">
        <f>H1686</f>
        <v>197.5</v>
      </c>
      <c r="I1693" s="11" t="s">
        <v>31</v>
      </c>
      <c r="J1693" s="11" t="s">
        <v>30</v>
      </c>
      <c r="K1693" s="11" t="s">
        <v>34</v>
      </c>
      <c r="L1693" s="10" t="s">
        <v>32</v>
      </c>
      <c r="M1693" s="10"/>
      <c r="N1693" s="14" t="s">
        <v>33</v>
      </c>
      <c r="O1693" s="20">
        <f>O1672+IF(S1675&lt;3.5,2.5,5)</f>
        <v>225</v>
      </c>
      <c r="P1693" s="11" t="s">
        <v>31</v>
      </c>
      <c r="Q1693" s="11" t="s">
        <v>30</v>
      </c>
      <c r="R1693" s="11" t="s">
        <v>34</v>
      </c>
      <c r="S1693" s="10" t="s">
        <v>32</v>
      </c>
      <c r="T1693" s="10"/>
      <c r="U1693" s="26" t="s">
        <v>34</v>
      </c>
      <c r="V1693" s="26" t="s">
        <v>48</v>
      </c>
      <c r="W1693" s="26" t="s">
        <v>34</v>
      </c>
      <c r="X1693" s="26" t="s">
        <v>48</v>
      </c>
      <c r="Y1693" s="9"/>
      <c r="Z1693" s="9"/>
      <c r="AA1693" s="9"/>
    </row>
    <row r="1694" spans="1:27" ht="16.5" thickTop="1" thickBot="1" x14ac:dyDescent="0.3">
      <c r="A1694" s="9"/>
      <c r="B1694" s="9"/>
      <c r="C1694" s="9"/>
      <c r="D1694" s="9"/>
      <c r="E1694" s="11"/>
      <c r="F1694" s="11"/>
      <c r="G1694" s="14"/>
      <c r="H1694" s="11"/>
      <c r="I1694" s="15">
        <v>5</v>
      </c>
      <c r="J1694" s="11">
        <v>75</v>
      </c>
      <c r="K1694" s="12">
        <f>CEILING(H1693*0.9*J1694/100,2.5)</f>
        <v>135</v>
      </c>
      <c r="M1694" s="9"/>
      <c r="N1694" s="14"/>
      <c r="O1694" s="11"/>
      <c r="P1694" s="15">
        <v>5</v>
      </c>
      <c r="Q1694" s="11">
        <v>65</v>
      </c>
      <c r="R1694" s="12">
        <f>CEILING(O1693*Q1694/100*0.9,5)</f>
        <v>135</v>
      </c>
      <c r="T1694" s="9"/>
      <c r="U1694" s="8">
        <f>IF(V1676&gt;11.5,U1676+2.5,U1676)</f>
        <v>70</v>
      </c>
      <c r="V1694" s="4"/>
      <c r="W1694" s="8">
        <f>IF(X1690&gt;11.5,W1690+2.5,W1690)</f>
        <v>42.5</v>
      </c>
      <c r="X1694" s="24"/>
      <c r="Y1694" s="9"/>
      <c r="Z1694" s="9"/>
      <c r="AA1694" s="9"/>
    </row>
    <row r="1695" spans="1:27" ht="16.5" thickTop="1" thickBot="1" x14ac:dyDescent="0.3">
      <c r="A1695" s="9"/>
      <c r="B1695" s="9"/>
      <c r="C1695" s="9"/>
      <c r="D1695" s="9"/>
      <c r="E1695" s="11"/>
      <c r="F1695" s="11"/>
      <c r="G1695" s="14"/>
      <c r="H1695" s="11"/>
      <c r="I1695" s="15">
        <v>3</v>
      </c>
      <c r="J1695" s="11">
        <v>85</v>
      </c>
      <c r="K1695" s="12">
        <f>CEILING(H1693*0.9*J1695/100,2.5)</f>
        <v>152.5</v>
      </c>
      <c r="M1695" s="9"/>
      <c r="N1695" s="14"/>
      <c r="O1695" s="11"/>
      <c r="P1695" s="15">
        <v>5</v>
      </c>
      <c r="Q1695" s="11">
        <v>65</v>
      </c>
      <c r="R1695" s="12">
        <f>CEILING(O1693*Q1695/100*0.9,5)</f>
        <v>135</v>
      </c>
      <c r="T1695" s="9"/>
      <c r="U1695" s="8">
        <f>U1694</f>
        <v>70</v>
      </c>
      <c r="V1695" s="4"/>
      <c r="W1695" s="8">
        <f>W1694</f>
        <v>42.5</v>
      </c>
      <c r="X1695" s="24"/>
      <c r="Y1695" s="9"/>
      <c r="Z1695" s="9"/>
      <c r="AA1695" s="9"/>
    </row>
    <row r="1696" spans="1:27" ht="16.5" thickTop="1" thickBot="1" x14ac:dyDescent="0.3">
      <c r="A1696" s="9"/>
      <c r="B1696" s="9"/>
      <c r="C1696" s="9"/>
      <c r="D1696" s="9"/>
      <c r="E1696" s="11"/>
      <c r="F1696" s="11"/>
      <c r="G1696" s="14"/>
      <c r="H1696" s="11" t="s">
        <v>35</v>
      </c>
      <c r="I1696" s="15">
        <v>1</v>
      </c>
      <c r="J1696" s="11">
        <v>95</v>
      </c>
      <c r="K1696" s="12">
        <f>CEILING(H1693*0.9*J1696/100,2.5)</f>
        <v>170</v>
      </c>
      <c r="M1696" s="9"/>
      <c r="N1696" s="14"/>
      <c r="O1696" s="11"/>
      <c r="P1696" s="15">
        <v>5</v>
      </c>
      <c r="Q1696" s="11">
        <v>75</v>
      </c>
      <c r="R1696" s="12">
        <f>CEILING(O1693*Q1696/100*0.9,5)</f>
        <v>155</v>
      </c>
      <c r="T1696" s="9"/>
      <c r="U1696" s="8">
        <f>U1695</f>
        <v>70</v>
      </c>
      <c r="V1696" s="4"/>
      <c r="W1696" s="8">
        <f>W1695</f>
        <v>42.5</v>
      </c>
      <c r="X1696" s="24"/>
      <c r="Y1696" s="9"/>
      <c r="Z1696" s="9"/>
      <c r="AA1696" s="9"/>
    </row>
    <row r="1697" spans="1:27" ht="16.5" thickTop="1" thickBot="1" x14ac:dyDescent="0.3">
      <c r="A1697" s="9"/>
      <c r="B1697" s="9"/>
      <c r="C1697" s="9"/>
      <c r="D1697" s="9"/>
      <c r="E1697" s="11"/>
      <c r="F1697" s="11"/>
      <c r="G1697" s="14"/>
      <c r="H1697" s="11"/>
      <c r="I1697" s="11"/>
      <c r="J1697" s="11"/>
      <c r="K1697" s="11"/>
      <c r="L1697" s="9"/>
      <c r="M1697" s="9"/>
      <c r="N1697" s="14"/>
      <c r="O1697" s="11"/>
      <c r="P1697" s="15">
        <v>5</v>
      </c>
      <c r="Q1697" s="11">
        <v>75</v>
      </c>
      <c r="R1697" s="12">
        <f>CEILING(O1693*Q1697/100*0.9,5)</f>
        <v>155</v>
      </c>
      <c r="T1697" s="9"/>
      <c r="U1697" s="8">
        <f>U1696</f>
        <v>70</v>
      </c>
      <c r="V1697" s="4"/>
      <c r="W1697" s="8">
        <f>W1696</f>
        <v>42.5</v>
      </c>
      <c r="X1697" s="25"/>
      <c r="Y1697" s="9"/>
      <c r="Z1697" s="9"/>
      <c r="AA1697" s="9"/>
    </row>
    <row r="1698" spans="1:27" ht="16.5" thickTop="1" thickBot="1" x14ac:dyDescent="0.3">
      <c r="A1698" s="9"/>
      <c r="B1698" s="9"/>
      <c r="C1698" s="9"/>
      <c r="D1698" s="9"/>
      <c r="E1698" s="11"/>
      <c r="F1698" s="11"/>
      <c r="G1698" s="14"/>
      <c r="H1698" s="11"/>
      <c r="I1698" s="11"/>
      <c r="J1698" s="11"/>
      <c r="K1698" s="11"/>
      <c r="L1698" s="9"/>
      <c r="M1698" s="9"/>
      <c r="N1698" s="14"/>
      <c r="O1698" s="11"/>
      <c r="P1698" s="16">
        <v>5</v>
      </c>
      <c r="Q1698" s="11">
        <v>85</v>
      </c>
      <c r="R1698" s="12">
        <f>CEILING(O1693*Q1698/100*0.9,5)</f>
        <v>175</v>
      </c>
      <c r="T1698" s="9"/>
      <c r="U1698" s="9"/>
      <c r="V1698" s="9"/>
      <c r="W1698" s="9"/>
      <c r="X1698" s="9"/>
      <c r="Y1698" s="9"/>
      <c r="Z1698" s="9"/>
      <c r="AA1698" s="9"/>
    </row>
    <row r="1699" spans="1:27" ht="16.5" thickTop="1" thickBot="1" x14ac:dyDescent="0.3">
      <c r="A1699" s="9"/>
      <c r="B1699" s="9"/>
      <c r="C1699">
        <f>IF(H1699&gt;3.4,0,H1699)+IF(O1699&gt;3.4,0,O1699)</f>
        <v>2</v>
      </c>
      <c r="D1699" t="s">
        <v>16</v>
      </c>
      <c r="E1699" t="s">
        <v>3</v>
      </c>
      <c r="F1699" s="9"/>
      <c r="G1699" s="14" t="s">
        <v>4</v>
      </c>
      <c r="H1699" s="11">
        <v>4</v>
      </c>
      <c r="I1699" s="11"/>
      <c r="J1699" s="11"/>
      <c r="K1699" s="11"/>
      <c r="L1699" s="9"/>
      <c r="M1699" s="9"/>
      <c r="N1699" s="14" t="s">
        <v>13</v>
      </c>
      <c r="O1699" s="11">
        <v>2</v>
      </c>
      <c r="P1699" s="11"/>
      <c r="Q1699" s="11"/>
      <c r="R1699" s="11"/>
      <c r="S1699" s="9"/>
      <c r="T1699" s="9"/>
      <c r="U1699" s="9"/>
      <c r="V1699" s="28" t="s">
        <v>28</v>
      </c>
      <c r="W1699" s="9"/>
      <c r="X1699" s="27" t="s">
        <v>25</v>
      </c>
      <c r="Y1699" s="9"/>
      <c r="Z1699" s="27" t="s">
        <v>26</v>
      </c>
      <c r="AA1699" s="9"/>
    </row>
    <row r="1700" spans="1:27" ht="31.5" thickTop="1" thickBot="1" x14ac:dyDescent="0.3">
      <c r="A1700" s="9"/>
      <c r="B1700" s="9"/>
      <c r="C1700" s="9"/>
      <c r="D1700" s="9"/>
      <c r="E1700" s="11"/>
      <c r="F1700" s="11"/>
      <c r="G1700" s="14" t="s">
        <v>33</v>
      </c>
      <c r="H1700" s="20">
        <f>H1679</f>
        <v>112.5</v>
      </c>
      <c r="I1700" s="11" t="s">
        <v>31</v>
      </c>
      <c r="J1700" s="11" t="s">
        <v>30</v>
      </c>
      <c r="K1700" s="11" t="s">
        <v>34</v>
      </c>
      <c r="L1700" s="10" t="s">
        <v>32</v>
      </c>
      <c r="M1700" s="10"/>
      <c r="N1700" s="14" t="s">
        <v>33</v>
      </c>
      <c r="O1700" s="20">
        <f>O1679</f>
        <v>265</v>
      </c>
      <c r="P1700" s="11" t="s">
        <v>31</v>
      </c>
      <c r="Q1700" s="11" t="s">
        <v>30</v>
      </c>
      <c r="R1700" s="11" t="s">
        <v>34</v>
      </c>
      <c r="S1700" s="10" t="s">
        <v>32</v>
      </c>
      <c r="T1700" s="10"/>
      <c r="U1700" s="26" t="s">
        <v>34</v>
      </c>
      <c r="V1700" s="26" t="s">
        <v>48</v>
      </c>
      <c r="W1700" s="26" t="s">
        <v>34</v>
      </c>
      <c r="X1700" s="26" t="s">
        <v>48</v>
      </c>
      <c r="Y1700" s="26" t="s">
        <v>34</v>
      </c>
      <c r="Z1700" s="26" t="s">
        <v>48</v>
      </c>
      <c r="AA1700" s="9"/>
    </row>
    <row r="1701" spans="1:27" ht="16.5" thickTop="1" thickBot="1" x14ac:dyDescent="0.3">
      <c r="A1701" s="9"/>
      <c r="B1701" s="9"/>
      <c r="C1701" s="9"/>
      <c r="D1701" s="9"/>
      <c r="E1701" s="11"/>
      <c r="F1701" s="11"/>
      <c r="G1701" s="14"/>
      <c r="H1701" s="11"/>
      <c r="I1701" s="15">
        <v>5</v>
      </c>
      <c r="J1701" s="11">
        <v>40</v>
      </c>
      <c r="K1701" s="12">
        <f>CEILING(H1700*J1701/100*0.9,2.5)</f>
        <v>42.5</v>
      </c>
      <c r="M1701" s="9"/>
      <c r="N1701" s="14"/>
      <c r="O1701" s="11"/>
      <c r="P1701" s="15">
        <v>3</v>
      </c>
      <c r="Q1701" s="11">
        <v>70</v>
      </c>
      <c r="R1701" s="12">
        <f>CEILING(O1700*Q1701/100*0.9,5)</f>
        <v>170</v>
      </c>
      <c r="T1701" s="9"/>
      <c r="U1701" s="8">
        <f>IF(V1683&gt;11.5,U1683+2.5,U1683)</f>
        <v>17.5</v>
      </c>
      <c r="V1701" s="4"/>
      <c r="W1701" s="8">
        <f>IF(X1683&gt;11.5,W1683+2.5,W1683)</f>
        <v>35</v>
      </c>
      <c r="X1701" s="24"/>
      <c r="Y1701" s="8">
        <f>IF(Z1683&gt;11.5,Y1683+2,Y1683)</f>
        <v>8</v>
      </c>
      <c r="Z1701" s="24"/>
      <c r="AA1701" s="9"/>
    </row>
    <row r="1702" spans="1:27" ht="16.5" thickTop="1" thickBot="1" x14ac:dyDescent="0.3">
      <c r="A1702" s="9"/>
      <c r="B1702" s="9"/>
      <c r="C1702" s="9"/>
      <c r="D1702" s="9"/>
      <c r="E1702" s="11"/>
      <c r="F1702" s="11"/>
      <c r="G1702" s="14"/>
      <c r="H1702" s="11"/>
      <c r="I1702" s="15">
        <v>5</v>
      </c>
      <c r="J1702" s="11">
        <v>40</v>
      </c>
      <c r="K1702" s="12">
        <f>CEILING(H1700*J1702/100*0.9,2.5)</f>
        <v>42.5</v>
      </c>
      <c r="M1702" s="9"/>
      <c r="N1702" s="14"/>
      <c r="O1702" s="11"/>
      <c r="P1702" s="15">
        <v>3</v>
      </c>
      <c r="Q1702" s="11">
        <v>70</v>
      </c>
      <c r="R1702" s="12">
        <f>CEILING(O1700*Q1702/100*0.9,5)</f>
        <v>170</v>
      </c>
      <c r="T1702" s="9"/>
      <c r="U1702" s="8">
        <f>U1701</f>
        <v>17.5</v>
      </c>
      <c r="V1702" s="3"/>
      <c r="W1702" s="8">
        <f>W1701</f>
        <v>35</v>
      </c>
      <c r="X1702" s="24"/>
      <c r="Y1702" s="8">
        <f>Y1701</f>
        <v>8</v>
      </c>
      <c r="Z1702" s="24"/>
      <c r="AA1702" s="9"/>
    </row>
    <row r="1703" spans="1:27" ht="16.5" thickTop="1" thickBot="1" x14ac:dyDescent="0.3">
      <c r="A1703" s="9"/>
      <c r="B1703" s="9"/>
      <c r="C1703" s="9"/>
      <c r="D1703" s="9"/>
      <c r="E1703" s="11"/>
      <c r="F1703" s="11"/>
      <c r="G1703" s="14"/>
      <c r="H1703" s="11"/>
      <c r="I1703" s="15">
        <v>5</v>
      </c>
      <c r="J1703" s="11">
        <v>50</v>
      </c>
      <c r="K1703" s="12">
        <f>CEILING(H1700*J1703/100*0.9,2.5)</f>
        <v>52.5</v>
      </c>
      <c r="M1703" s="9"/>
      <c r="N1703" s="14"/>
      <c r="O1703" s="11"/>
      <c r="P1703" s="15">
        <v>3</v>
      </c>
      <c r="Q1703" s="11">
        <v>80</v>
      </c>
      <c r="R1703" s="12">
        <f>CEILING(O1700*Q1703/100*0.9,5)</f>
        <v>195</v>
      </c>
      <c r="T1703" s="9"/>
      <c r="U1703" s="8">
        <f>U1702</f>
        <v>17.5</v>
      </c>
      <c r="W1703" s="8">
        <f>W1702</f>
        <v>35</v>
      </c>
      <c r="X1703" s="24"/>
      <c r="Y1703" s="8">
        <f>Y1702</f>
        <v>8</v>
      </c>
      <c r="Z1703" s="24"/>
      <c r="AA1703" s="9"/>
    </row>
    <row r="1704" spans="1:27" ht="16.5" thickTop="1" thickBot="1" x14ac:dyDescent="0.3">
      <c r="A1704" s="9"/>
      <c r="B1704" s="9"/>
      <c r="C1704" s="9"/>
      <c r="D1704" s="9"/>
      <c r="E1704" s="11"/>
      <c r="F1704" s="11"/>
      <c r="G1704" s="14"/>
      <c r="H1704" s="11"/>
      <c r="I1704" s="15">
        <v>5</v>
      </c>
      <c r="J1704" s="11">
        <v>50</v>
      </c>
      <c r="K1704" s="12">
        <f>CEILING(H1700*J1704/100*0.9,2.5)</f>
        <v>52.5</v>
      </c>
      <c r="M1704" s="9"/>
      <c r="N1704" s="14"/>
      <c r="O1704" s="11"/>
      <c r="P1704" s="15">
        <v>3</v>
      </c>
      <c r="Q1704" s="11">
        <v>80</v>
      </c>
      <c r="R1704" s="12">
        <f>CEILING(O1700*Q1704/100*0.9,5)</f>
        <v>195</v>
      </c>
      <c r="T1704" s="9"/>
      <c r="U1704" s="8">
        <f>U1703</f>
        <v>17.5</v>
      </c>
      <c r="W1704" s="8">
        <f>W1703</f>
        <v>35</v>
      </c>
      <c r="X1704" s="25"/>
      <c r="Y1704" s="8">
        <f>Y1703</f>
        <v>8</v>
      </c>
      <c r="Z1704" s="25"/>
      <c r="AA1704" s="9"/>
    </row>
    <row r="1705" spans="1:27" ht="16.5" thickTop="1" thickBot="1" x14ac:dyDescent="0.3">
      <c r="A1705" s="9"/>
      <c r="B1705" s="9"/>
      <c r="C1705" s="9"/>
      <c r="D1705" s="9"/>
      <c r="E1705" s="11"/>
      <c r="F1705" s="11"/>
      <c r="G1705" s="14"/>
      <c r="H1705" s="11"/>
      <c r="I1705" s="16">
        <v>5</v>
      </c>
      <c r="J1705" s="11">
        <v>60</v>
      </c>
      <c r="K1705" s="12">
        <f>CEILING(H1700*J1705/100*0.9,2.5)</f>
        <v>62.5</v>
      </c>
      <c r="M1705" s="9"/>
      <c r="N1705" s="14"/>
      <c r="O1705" s="11"/>
      <c r="P1705" s="16">
        <v>3</v>
      </c>
      <c r="Q1705" s="11">
        <v>90</v>
      </c>
      <c r="R1705" s="12">
        <f>CEILING(O1700*Q1705/100*0.9,5)</f>
        <v>215</v>
      </c>
      <c r="T1705" s="9"/>
      <c r="U1705" s="9"/>
      <c r="V1705" s="9"/>
      <c r="W1705" s="9"/>
      <c r="X1705" s="9"/>
      <c r="Y1705" s="9"/>
      <c r="Z1705" s="9"/>
      <c r="AA1705" s="9"/>
    </row>
    <row r="1706" spans="1:27" ht="16.5" thickTop="1" thickBot="1" x14ac:dyDescent="0.3">
      <c r="A1706" s="9"/>
      <c r="B1706" s="9"/>
      <c r="C1706">
        <f>IF(H1706&gt;3.4,0,H1706)+IF(O1706&gt;3.4,0,O1706)</f>
        <v>2</v>
      </c>
      <c r="D1706" t="s">
        <v>17</v>
      </c>
      <c r="E1706" t="s">
        <v>2</v>
      </c>
      <c r="F1706" s="9"/>
      <c r="G1706" s="14" t="s">
        <v>14</v>
      </c>
      <c r="H1706" s="11">
        <v>4</v>
      </c>
      <c r="I1706" s="11"/>
      <c r="J1706" s="11"/>
      <c r="K1706" s="11"/>
      <c r="L1706" s="9"/>
      <c r="M1706" s="9"/>
      <c r="N1706" s="14" t="s">
        <v>12</v>
      </c>
      <c r="O1706" s="11">
        <v>2</v>
      </c>
      <c r="P1706" s="11"/>
      <c r="Q1706" s="11"/>
      <c r="R1706" s="11"/>
      <c r="S1706" s="9"/>
      <c r="T1706" s="9"/>
      <c r="U1706" s="9"/>
      <c r="V1706" s="27" t="s">
        <v>47</v>
      </c>
      <c r="W1706" s="9"/>
      <c r="X1706" s="17" t="s">
        <v>27</v>
      </c>
      <c r="Y1706" s="9"/>
      <c r="Z1706" s="9"/>
      <c r="AA1706" s="9"/>
    </row>
    <row r="1707" spans="1:27" ht="31.5" thickTop="1" thickBot="1" x14ac:dyDescent="0.3">
      <c r="A1707" s="9"/>
      <c r="B1707" s="9"/>
      <c r="C1707" s="9"/>
      <c r="D1707" s="9"/>
      <c r="E1707" s="11"/>
      <c r="F1707" s="11"/>
      <c r="G1707" s="14" t="s">
        <v>33</v>
      </c>
      <c r="H1707" s="20">
        <f>H1693</f>
        <v>197.5</v>
      </c>
      <c r="I1707" s="11" t="s">
        <v>31</v>
      </c>
      <c r="J1707" s="11" t="s">
        <v>30</v>
      </c>
      <c r="K1707" s="11" t="s">
        <v>34</v>
      </c>
      <c r="L1707" s="10" t="s">
        <v>32</v>
      </c>
      <c r="M1707" s="10"/>
      <c r="N1707" s="14" t="s">
        <v>33</v>
      </c>
      <c r="O1707" s="20">
        <f>O1693</f>
        <v>225</v>
      </c>
      <c r="P1707" s="11" t="s">
        <v>31</v>
      </c>
      <c r="Q1707" s="11" t="s">
        <v>30</v>
      </c>
      <c r="R1707" s="11" t="s">
        <v>34</v>
      </c>
      <c r="S1707" s="10" t="s">
        <v>32</v>
      </c>
      <c r="T1707" s="10"/>
      <c r="U1707" s="26" t="s">
        <v>34</v>
      </c>
      <c r="V1707" s="26" t="s">
        <v>48</v>
      </c>
      <c r="W1707" s="26" t="s">
        <v>34</v>
      </c>
      <c r="X1707" s="26" t="s">
        <v>48</v>
      </c>
      <c r="Y1707" s="9"/>
      <c r="Z1707" s="9"/>
      <c r="AA1707" s="9"/>
    </row>
    <row r="1708" spans="1:27" ht="16.5" thickTop="1" thickBot="1" x14ac:dyDescent="0.3">
      <c r="A1708" s="9"/>
      <c r="B1708" s="9"/>
      <c r="C1708" s="9"/>
      <c r="D1708" s="9"/>
      <c r="E1708" s="11"/>
      <c r="F1708" s="11"/>
      <c r="G1708" s="14"/>
      <c r="H1708" s="11"/>
      <c r="I1708" s="15">
        <v>5</v>
      </c>
      <c r="J1708" s="11">
        <v>40</v>
      </c>
      <c r="K1708" s="12">
        <f>CEILING(H1707*J1708/100*0.9,2.5)</f>
        <v>72.5</v>
      </c>
      <c r="M1708" s="9"/>
      <c r="N1708" s="14"/>
      <c r="O1708" s="11"/>
      <c r="P1708" s="15">
        <v>3</v>
      </c>
      <c r="Q1708" s="11">
        <v>70</v>
      </c>
      <c r="R1708" s="12">
        <f>CEILING(O1707*Q1708/100*0.9,5)</f>
        <v>145</v>
      </c>
      <c r="T1708" s="9"/>
      <c r="U1708" s="8">
        <f>IF(V1690&gt;11.5,U1690+2.5,U1690)</f>
        <v>60</v>
      </c>
      <c r="W1708" s="8">
        <f>IF(X1690&gt;11.5,W1690+2.5,W1690)</f>
        <v>42.5</v>
      </c>
      <c r="X1708" s="24"/>
      <c r="Y1708" s="9"/>
      <c r="Z1708" s="9"/>
      <c r="AA1708" s="9"/>
    </row>
    <row r="1709" spans="1:27" ht="16.5" thickTop="1" thickBot="1" x14ac:dyDescent="0.3">
      <c r="A1709" s="9"/>
      <c r="B1709" s="9"/>
      <c r="C1709" s="9"/>
      <c r="D1709" s="9"/>
      <c r="E1709" s="11"/>
      <c r="F1709" s="11"/>
      <c r="G1709" s="14"/>
      <c r="H1709" s="11"/>
      <c r="I1709" s="15">
        <v>5</v>
      </c>
      <c r="J1709" s="11">
        <v>40</v>
      </c>
      <c r="K1709" s="12">
        <f>CEILING(H1707*J1709/100*0.9,2.5)</f>
        <v>72.5</v>
      </c>
      <c r="M1709" s="9"/>
      <c r="N1709" s="14"/>
      <c r="O1709" s="11"/>
      <c r="P1709" s="15">
        <v>3</v>
      </c>
      <c r="Q1709" s="11">
        <v>70</v>
      </c>
      <c r="R1709" s="12">
        <f>CEILING(O1707*Q1709/100*0.9,5)</f>
        <v>145</v>
      </c>
      <c r="T1709" s="9"/>
      <c r="U1709" s="8">
        <f>U1708</f>
        <v>60</v>
      </c>
      <c r="W1709" s="8">
        <f>W1708</f>
        <v>42.5</v>
      </c>
      <c r="X1709" s="24"/>
      <c r="Y1709" s="9"/>
      <c r="Z1709" s="9"/>
      <c r="AA1709" s="9"/>
    </row>
    <row r="1710" spans="1:27" ht="16.5" thickTop="1" thickBot="1" x14ac:dyDescent="0.3">
      <c r="A1710" s="9"/>
      <c r="B1710" s="9"/>
      <c r="C1710" s="9"/>
      <c r="D1710" s="9"/>
      <c r="E1710" s="11"/>
      <c r="F1710" s="11"/>
      <c r="G1710" s="14"/>
      <c r="H1710" s="11"/>
      <c r="I1710" s="15">
        <v>5</v>
      </c>
      <c r="J1710" s="11">
        <v>50</v>
      </c>
      <c r="K1710" s="12">
        <f>CEILING(H1707*J1710/100*0.9,2.5)</f>
        <v>90</v>
      </c>
      <c r="M1710" s="9"/>
      <c r="N1710" s="14"/>
      <c r="O1710" s="11"/>
      <c r="P1710" s="15">
        <v>3</v>
      </c>
      <c r="Q1710" s="11">
        <v>80</v>
      </c>
      <c r="R1710" s="12">
        <f>CEILING(O1707*Q1710/100*0.9,5)</f>
        <v>165</v>
      </c>
      <c r="T1710" s="9"/>
      <c r="U1710" s="8">
        <f>U1709</f>
        <v>60</v>
      </c>
      <c r="W1710" s="8">
        <f>W1709</f>
        <v>42.5</v>
      </c>
      <c r="X1710" s="24"/>
      <c r="Y1710" s="9"/>
      <c r="Z1710" s="9"/>
      <c r="AA1710" s="9"/>
    </row>
    <row r="1711" spans="1:27" ht="16.5" thickTop="1" thickBot="1" x14ac:dyDescent="0.3">
      <c r="A1711" s="9"/>
      <c r="B1711" s="9"/>
      <c r="C1711" s="9"/>
      <c r="D1711" s="9"/>
      <c r="E1711" s="11"/>
      <c r="F1711" s="11"/>
      <c r="G1711" s="14"/>
      <c r="H1711" s="11"/>
      <c r="I1711" s="15">
        <v>5</v>
      </c>
      <c r="J1711" s="11">
        <v>50</v>
      </c>
      <c r="K1711" s="12">
        <f>CEILING(H1707*J1711/100*0.9,2.5)</f>
        <v>90</v>
      </c>
      <c r="M1711" s="9"/>
      <c r="N1711" s="14"/>
      <c r="O1711" s="11"/>
      <c r="P1711" s="15">
        <v>3</v>
      </c>
      <c r="Q1711" s="11">
        <v>80</v>
      </c>
      <c r="R1711" s="12">
        <f>CEILING(O1707*Q1711/100*0.9,5)</f>
        <v>165</v>
      </c>
      <c r="T1711" s="9"/>
      <c r="U1711" s="8">
        <f>U1710</f>
        <v>60</v>
      </c>
      <c r="W1711" s="8">
        <f>W1710</f>
        <v>42.5</v>
      </c>
      <c r="X1711" s="25"/>
      <c r="Y1711" s="9"/>
      <c r="Z1711" s="9"/>
      <c r="AA1711" s="9"/>
    </row>
    <row r="1712" spans="1:27" ht="16.5" thickTop="1" thickBot="1" x14ac:dyDescent="0.3">
      <c r="A1712" s="9"/>
      <c r="B1712" s="9"/>
      <c r="C1712" s="9"/>
      <c r="D1712" s="9"/>
      <c r="E1712" s="11"/>
      <c r="F1712" s="11"/>
      <c r="G1712" s="14"/>
      <c r="H1712" s="11"/>
      <c r="I1712" s="16">
        <v>5</v>
      </c>
      <c r="J1712" s="11">
        <v>60</v>
      </c>
      <c r="K1712" s="12">
        <f>CEILING(H1707*J1712/100*0.9,2.5)</f>
        <v>107.5</v>
      </c>
      <c r="M1712" s="9"/>
      <c r="N1712" s="14"/>
      <c r="O1712" s="11"/>
      <c r="P1712" s="16">
        <v>3</v>
      </c>
      <c r="Q1712" s="11">
        <v>90</v>
      </c>
      <c r="R1712" s="12">
        <f>CEILING(O1707*Q1712/100*0.9,5)</f>
        <v>185</v>
      </c>
      <c r="T1712" s="9"/>
      <c r="U1712" s="9"/>
      <c r="V1712" s="9"/>
      <c r="W1712" s="9"/>
      <c r="X1712" s="9"/>
      <c r="Y1712" s="9"/>
      <c r="Z1712" s="9"/>
      <c r="AA1712" s="9"/>
    </row>
    <row r="1713" spans="1:27" ht="16.5" thickTop="1" thickBot="1" x14ac:dyDescent="0.3">
      <c r="A1713" s="9"/>
      <c r="B1713" s="1" t="s">
        <v>149</v>
      </c>
      <c r="C1713">
        <f>IF(H1713&gt;3.4,0,H1713)+IF(O1713&gt;3.4,0,O1713)</f>
        <v>4</v>
      </c>
      <c r="D1713" t="s">
        <v>15</v>
      </c>
      <c r="E1713" t="s">
        <v>2</v>
      </c>
      <c r="F1713" s="9"/>
      <c r="G1713" s="14" t="s">
        <v>14</v>
      </c>
      <c r="H1713" s="11">
        <v>1</v>
      </c>
      <c r="I1713" s="11"/>
      <c r="J1713" s="11"/>
      <c r="K1713" s="11"/>
      <c r="L1713" s="9"/>
      <c r="M1713" s="9"/>
      <c r="N1713" s="14" t="s">
        <v>12</v>
      </c>
      <c r="O1713" s="11">
        <v>3</v>
      </c>
      <c r="P1713" s="11"/>
      <c r="Q1713" s="11"/>
      <c r="R1713" s="11"/>
      <c r="S1713" s="9"/>
      <c r="T1713" s="9"/>
      <c r="U1713" s="30"/>
      <c r="V1713" s="29" t="s">
        <v>49</v>
      </c>
      <c r="W1713" s="9"/>
      <c r="X1713" s="31" t="s">
        <v>27</v>
      </c>
      <c r="Y1713" s="9"/>
      <c r="Z1713" s="9"/>
      <c r="AA1713" s="9"/>
    </row>
    <row r="1714" spans="1:27" ht="31.5" thickTop="1" thickBot="1" x14ac:dyDescent="0.3">
      <c r="A1714" s="9"/>
      <c r="B1714" s="9"/>
      <c r="C1714" s="9"/>
      <c r="D1714" s="9"/>
      <c r="E1714" s="11"/>
      <c r="F1714" s="11"/>
      <c r="G1714" s="14" t="s">
        <v>33</v>
      </c>
      <c r="H1714" s="20">
        <f>H1707+IF(L1696&lt;3.5,2.5,5)</f>
        <v>200</v>
      </c>
      <c r="I1714" s="11" t="s">
        <v>31</v>
      </c>
      <c r="J1714" s="11" t="s">
        <v>30</v>
      </c>
      <c r="K1714" s="11" t="s">
        <v>34</v>
      </c>
      <c r="L1714" s="10" t="s">
        <v>32</v>
      </c>
      <c r="M1714" s="10"/>
      <c r="N1714" s="14"/>
      <c r="O1714" s="20">
        <f>O1707</f>
        <v>225</v>
      </c>
      <c r="P1714" s="11" t="s">
        <v>31</v>
      </c>
      <c r="Q1714" s="11" t="s">
        <v>30</v>
      </c>
      <c r="R1714" s="11" t="s">
        <v>34</v>
      </c>
      <c r="S1714" s="10" t="s">
        <v>32</v>
      </c>
      <c r="T1714" s="10"/>
      <c r="U1714" s="26" t="s">
        <v>34</v>
      </c>
      <c r="V1714" s="26" t="s">
        <v>48</v>
      </c>
      <c r="W1714" s="26" t="s">
        <v>34</v>
      </c>
      <c r="X1714" s="26" t="s">
        <v>48</v>
      </c>
      <c r="Y1714" s="9"/>
      <c r="Z1714" s="9"/>
      <c r="AA1714" s="9"/>
    </row>
    <row r="1715" spans="1:27" ht="16.5" thickTop="1" thickBot="1" x14ac:dyDescent="0.3">
      <c r="A1715" s="9"/>
      <c r="B1715" s="9"/>
      <c r="C1715" s="9"/>
      <c r="D1715" s="9"/>
      <c r="E1715" s="11"/>
      <c r="F1715" s="11"/>
      <c r="G1715" s="14"/>
      <c r="H1715" s="11"/>
      <c r="I1715" s="15">
        <v>5</v>
      </c>
      <c r="J1715" s="11">
        <v>65</v>
      </c>
      <c r="K1715" s="12">
        <f>CEILING(H1714*J1715/100*0.9,2.5)</f>
        <v>117.5</v>
      </c>
      <c r="M1715" s="9"/>
      <c r="N1715" s="14"/>
      <c r="O1715" s="11"/>
      <c r="P1715" s="15">
        <v>5</v>
      </c>
      <c r="Q1715" s="11">
        <v>75</v>
      </c>
      <c r="R1715" s="12">
        <f>CEILING(O1714*0.9*Q1715/100,5)</f>
        <v>155</v>
      </c>
      <c r="T1715" s="9"/>
      <c r="U1715" s="8">
        <f>IF(V1697&gt;11.5,U1697+2.5,U1697)</f>
        <v>70</v>
      </c>
      <c r="V1715" s="4"/>
      <c r="W1715" s="8">
        <f>IF(X1711&gt;11.5,W1711+2.5,W1711)</f>
        <v>42.5</v>
      </c>
      <c r="X1715" s="24"/>
      <c r="Y1715" s="9"/>
      <c r="Z1715" s="9"/>
      <c r="AA1715" s="9"/>
    </row>
    <row r="1716" spans="1:27" ht="16.5" thickTop="1" thickBot="1" x14ac:dyDescent="0.3">
      <c r="A1716" s="9"/>
      <c r="B1716" s="9"/>
      <c r="C1716" s="9"/>
      <c r="D1716" s="9"/>
      <c r="E1716" s="11"/>
      <c r="F1716" s="11"/>
      <c r="G1716" s="14"/>
      <c r="H1716" s="11"/>
      <c r="I1716" s="15">
        <v>5</v>
      </c>
      <c r="J1716" s="11">
        <v>65</v>
      </c>
      <c r="K1716" s="12">
        <f>CEILING(H1714*J1716/100*0.9,2.5)</f>
        <v>117.5</v>
      </c>
      <c r="M1716" s="9"/>
      <c r="N1716" s="14"/>
      <c r="O1716" s="11"/>
      <c r="P1716" s="15">
        <v>3</v>
      </c>
      <c r="Q1716" s="11">
        <v>85</v>
      </c>
      <c r="R1716" s="12">
        <f>CEILING(O1714*0.9*Q1716/100,5)</f>
        <v>175</v>
      </c>
      <c r="T1716" s="9"/>
      <c r="U1716" s="8">
        <f>U1715</f>
        <v>70</v>
      </c>
      <c r="V1716" s="4"/>
      <c r="W1716" s="8">
        <f>W1715</f>
        <v>42.5</v>
      </c>
      <c r="X1716" s="24"/>
      <c r="Y1716" s="9"/>
      <c r="Z1716" s="9"/>
      <c r="AA1716" s="9"/>
    </row>
    <row r="1717" spans="1:27" ht="16.5" thickTop="1" thickBot="1" x14ac:dyDescent="0.3">
      <c r="A1717" s="9"/>
      <c r="B1717" s="9"/>
      <c r="C1717" s="9"/>
      <c r="D1717" s="9"/>
      <c r="E1717" s="11"/>
      <c r="F1717" s="11"/>
      <c r="G1717" s="14"/>
      <c r="H1717" s="11"/>
      <c r="I1717" s="15">
        <v>5</v>
      </c>
      <c r="J1717" s="11">
        <v>75</v>
      </c>
      <c r="K1717" s="12">
        <f>CEILING(H1714*J1717/100*0.9,2.5)</f>
        <v>135</v>
      </c>
      <c r="M1717" s="9"/>
      <c r="N1717" s="14"/>
      <c r="O1717" s="11" t="s">
        <v>35</v>
      </c>
      <c r="P1717" s="15">
        <v>1</v>
      </c>
      <c r="Q1717" s="11">
        <v>95</v>
      </c>
      <c r="R1717" s="12">
        <f>CEILING(O1714*0.9*Q1717/100,5)</f>
        <v>195</v>
      </c>
      <c r="T1717" s="9"/>
      <c r="U1717" s="8">
        <f>U1716</f>
        <v>70</v>
      </c>
      <c r="V1717" s="4"/>
      <c r="W1717" s="8">
        <f>W1716</f>
        <v>42.5</v>
      </c>
      <c r="X1717" s="24"/>
      <c r="Y1717" s="9"/>
      <c r="Z1717" s="9"/>
      <c r="AA1717" s="9"/>
    </row>
    <row r="1718" spans="1:27" ht="16.5" thickTop="1" thickBot="1" x14ac:dyDescent="0.3">
      <c r="A1718" s="9"/>
      <c r="B1718" s="9"/>
      <c r="C1718" s="9"/>
      <c r="D1718" s="9"/>
      <c r="E1718" s="11"/>
      <c r="F1718" s="11"/>
      <c r="G1718" s="14"/>
      <c r="H1718" s="11"/>
      <c r="I1718" s="15">
        <v>5</v>
      </c>
      <c r="J1718" s="11">
        <v>75</v>
      </c>
      <c r="K1718" s="12">
        <f>CEILING(H1714*J1718/100*0.9,2.5)</f>
        <v>135</v>
      </c>
      <c r="M1718" s="9"/>
      <c r="N1718" s="14"/>
      <c r="O1718" s="11"/>
      <c r="P1718" s="11"/>
      <c r="Q1718" s="11"/>
      <c r="R1718" s="11"/>
      <c r="S1718" s="9"/>
      <c r="T1718" s="9"/>
      <c r="U1718" s="8">
        <f>U1717</f>
        <v>70</v>
      </c>
      <c r="V1718" s="4"/>
      <c r="W1718" s="8">
        <f>W1717</f>
        <v>42.5</v>
      </c>
      <c r="X1718" s="25"/>
      <c r="Y1718" s="9"/>
      <c r="Z1718" s="9"/>
      <c r="AA1718" s="9"/>
    </row>
    <row r="1719" spans="1:27" ht="16.5" thickTop="1" thickBot="1" x14ac:dyDescent="0.3">
      <c r="A1719" s="9"/>
      <c r="B1719" s="9"/>
      <c r="C1719" s="9"/>
      <c r="D1719" s="9"/>
      <c r="E1719" s="11"/>
      <c r="F1719" s="11"/>
      <c r="G1719" s="14"/>
      <c r="H1719" s="11"/>
      <c r="I1719" s="15">
        <v>5</v>
      </c>
      <c r="J1719" s="11">
        <v>85</v>
      </c>
      <c r="K1719" s="12">
        <f>CEILING(H1714*J1719/100*0.9,2.5)</f>
        <v>155</v>
      </c>
      <c r="M1719" s="9"/>
      <c r="N1719" s="14"/>
      <c r="O1719" s="11"/>
      <c r="P1719" s="11"/>
      <c r="Q1719" s="11"/>
      <c r="R1719" s="11"/>
      <c r="S1719" s="9"/>
      <c r="T1719" s="9"/>
      <c r="U1719" s="9"/>
      <c r="V1719" s="9"/>
      <c r="W1719" s="9"/>
      <c r="X1719" s="9"/>
      <c r="Y1719" s="9"/>
      <c r="Z1719" s="9"/>
      <c r="AA1719" s="9"/>
    </row>
    <row r="1720" spans="1:27" ht="16.5" thickTop="1" thickBot="1" x14ac:dyDescent="0.3">
      <c r="A1720" s="9"/>
      <c r="B1720" s="9"/>
      <c r="C1720">
        <f>IF(H1720&gt;3.4,0,H1720)+IF(O1720&gt;3.4,0,O1720)</f>
        <v>4</v>
      </c>
      <c r="D1720" t="s">
        <v>16</v>
      </c>
      <c r="E1720" t="s">
        <v>3</v>
      </c>
      <c r="F1720" s="9"/>
      <c r="G1720" s="14" t="s">
        <v>4</v>
      </c>
      <c r="H1720" s="11">
        <v>1</v>
      </c>
      <c r="I1720" s="11"/>
      <c r="J1720" s="11"/>
      <c r="K1720" s="11"/>
      <c r="L1720" s="9"/>
      <c r="M1720" s="9"/>
      <c r="N1720" s="14" t="s">
        <v>13</v>
      </c>
      <c r="O1720" s="11">
        <v>3</v>
      </c>
      <c r="P1720" s="11"/>
      <c r="Q1720" s="11"/>
      <c r="R1720" s="11"/>
      <c r="S1720" s="9"/>
      <c r="T1720" s="9"/>
      <c r="U1720" s="9"/>
      <c r="V1720" s="28" t="s">
        <v>28</v>
      </c>
      <c r="W1720" s="9"/>
      <c r="X1720" s="27" t="s">
        <v>25</v>
      </c>
      <c r="Y1720" s="9"/>
      <c r="Z1720" s="27" t="s">
        <v>26</v>
      </c>
      <c r="AA1720" s="9"/>
    </row>
    <row r="1721" spans="1:27" ht="31.5" thickTop="1" thickBot="1" x14ac:dyDescent="0.3">
      <c r="A1721" s="9"/>
      <c r="B1721" s="9"/>
      <c r="C1721" s="9"/>
      <c r="D1721" s="9"/>
      <c r="E1721" s="11"/>
      <c r="F1721" s="11"/>
      <c r="G1721" s="14" t="s">
        <v>33</v>
      </c>
      <c r="H1721" s="20">
        <f>H1679+IF(L1682&lt;3.5,2.5,5)</f>
        <v>115</v>
      </c>
      <c r="I1721" s="11" t="s">
        <v>31</v>
      </c>
      <c r="J1721" s="11" t="s">
        <v>30</v>
      </c>
      <c r="K1721" s="11" t="s">
        <v>34</v>
      </c>
      <c r="L1721" s="10" t="s">
        <v>32</v>
      </c>
      <c r="M1721" s="10"/>
      <c r="N1721" s="14"/>
      <c r="O1721" s="20">
        <f>O1700</f>
        <v>265</v>
      </c>
      <c r="P1721" s="11" t="s">
        <v>31</v>
      </c>
      <c r="Q1721" s="11" t="s">
        <v>30</v>
      </c>
      <c r="R1721" s="11" t="s">
        <v>34</v>
      </c>
      <c r="S1721" s="10" t="s">
        <v>32</v>
      </c>
      <c r="T1721" s="10"/>
      <c r="U1721" s="26" t="s">
        <v>34</v>
      </c>
      <c r="V1721" s="26" t="s">
        <v>48</v>
      </c>
      <c r="W1721" s="26" t="s">
        <v>34</v>
      </c>
      <c r="X1721" s="26" t="s">
        <v>48</v>
      </c>
      <c r="Y1721" s="26" t="s">
        <v>34</v>
      </c>
      <c r="Z1721" s="26" t="s">
        <v>48</v>
      </c>
      <c r="AA1721" s="9"/>
    </row>
    <row r="1722" spans="1:27" ht="16.5" thickTop="1" thickBot="1" x14ac:dyDescent="0.3">
      <c r="A1722" s="9"/>
      <c r="B1722" s="9"/>
      <c r="C1722" s="9"/>
      <c r="D1722" s="9"/>
      <c r="E1722" s="11"/>
      <c r="F1722" s="11"/>
      <c r="G1722" s="14"/>
      <c r="H1722" s="11"/>
      <c r="I1722" s="15">
        <v>5</v>
      </c>
      <c r="J1722" s="11">
        <v>65</v>
      </c>
      <c r="K1722" s="12">
        <f>CEILING(H1721*J1722/100*0.9,2.5)</f>
        <v>67.5</v>
      </c>
      <c r="M1722" s="9"/>
      <c r="N1722" s="14"/>
      <c r="O1722" s="11"/>
      <c r="P1722" s="15">
        <v>5</v>
      </c>
      <c r="Q1722" s="11">
        <v>75</v>
      </c>
      <c r="R1722" s="12">
        <f>CEILING(O1721*0.9*Q1722/100,5)</f>
        <v>180</v>
      </c>
      <c r="T1722" s="9"/>
      <c r="U1722" s="8">
        <f>IF(V1704&gt;11.5,U1704+2.5,U1704)</f>
        <v>17.5</v>
      </c>
      <c r="V1722" s="4"/>
      <c r="W1722" s="8">
        <f>IF(X1704&gt;11.5,W1704+2.5,W1704)</f>
        <v>35</v>
      </c>
      <c r="X1722" s="24"/>
      <c r="Y1722" s="8">
        <f>IF(Z1704&gt;11.5,Y1704+2,Y1704)</f>
        <v>8</v>
      </c>
      <c r="Z1722" s="24"/>
      <c r="AA1722" s="9"/>
    </row>
    <row r="1723" spans="1:27" ht="16.5" thickTop="1" thickBot="1" x14ac:dyDescent="0.3">
      <c r="A1723" s="9"/>
      <c r="B1723" s="9"/>
      <c r="C1723" s="9"/>
      <c r="D1723" s="9"/>
      <c r="E1723" s="11"/>
      <c r="F1723" s="11"/>
      <c r="G1723" s="14"/>
      <c r="H1723" s="11"/>
      <c r="I1723" s="15">
        <v>5</v>
      </c>
      <c r="J1723" s="11">
        <v>65</v>
      </c>
      <c r="K1723" s="12">
        <f>CEILING(H1721*J1723/100*0.9,2.5)</f>
        <v>67.5</v>
      </c>
      <c r="M1723" s="9"/>
      <c r="N1723" s="14"/>
      <c r="O1723" s="11"/>
      <c r="P1723" s="15">
        <v>3</v>
      </c>
      <c r="Q1723" s="11">
        <v>85</v>
      </c>
      <c r="R1723" s="12">
        <f>CEILING(O1721*0.9*Q1723/100,5)</f>
        <v>205</v>
      </c>
      <c r="T1723" s="9"/>
      <c r="U1723" s="8">
        <f>U1722</f>
        <v>17.5</v>
      </c>
      <c r="V1723" s="3"/>
      <c r="W1723" s="8">
        <f>W1722</f>
        <v>35</v>
      </c>
      <c r="X1723" s="24"/>
      <c r="Y1723" s="8">
        <f>Y1722</f>
        <v>8</v>
      </c>
      <c r="Z1723" s="24"/>
      <c r="AA1723" s="9"/>
    </row>
    <row r="1724" spans="1:27" ht="16.5" thickTop="1" thickBot="1" x14ac:dyDescent="0.3">
      <c r="A1724" s="9"/>
      <c r="B1724" s="9"/>
      <c r="C1724" s="9"/>
      <c r="D1724" s="9"/>
      <c r="E1724" s="11"/>
      <c r="F1724" s="11"/>
      <c r="G1724" s="14"/>
      <c r="H1724" s="11"/>
      <c r="I1724" s="15">
        <v>5</v>
      </c>
      <c r="J1724" s="11">
        <v>75</v>
      </c>
      <c r="K1724" s="12">
        <f>CEILING(H1721*J1724/100*0.9,2.5)</f>
        <v>80</v>
      </c>
      <c r="M1724" s="9"/>
      <c r="N1724" s="14"/>
      <c r="O1724" s="11" t="s">
        <v>35</v>
      </c>
      <c r="P1724" s="15">
        <v>1</v>
      </c>
      <c r="Q1724" s="11">
        <v>95</v>
      </c>
      <c r="R1724" s="12">
        <f>CEILING(O1721*0.9*Q1724/100,5)</f>
        <v>230</v>
      </c>
      <c r="T1724" s="9"/>
      <c r="U1724" s="8">
        <f>U1723</f>
        <v>17.5</v>
      </c>
      <c r="W1724" s="8">
        <f>W1723</f>
        <v>35</v>
      </c>
      <c r="X1724" s="24"/>
      <c r="Y1724" s="8">
        <f>Y1723</f>
        <v>8</v>
      </c>
      <c r="Z1724" s="24"/>
      <c r="AA1724" s="9"/>
    </row>
    <row r="1725" spans="1:27" ht="16.5" thickTop="1" thickBot="1" x14ac:dyDescent="0.3">
      <c r="A1725" s="9"/>
      <c r="B1725" s="9"/>
      <c r="C1725" s="9"/>
      <c r="D1725" s="9"/>
      <c r="E1725" s="11"/>
      <c r="F1725" s="11"/>
      <c r="G1725" s="14"/>
      <c r="H1725" s="11"/>
      <c r="I1725" s="15">
        <v>5</v>
      </c>
      <c r="J1725" s="11">
        <v>75</v>
      </c>
      <c r="K1725" s="12">
        <f>CEILING(H1721*J1725/100*0.9,2.5)</f>
        <v>80</v>
      </c>
      <c r="M1725" s="9"/>
      <c r="N1725" s="14"/>
      <c r="O1725" s="11"/>
      <c r="P1725" s="11"/>
      <c r="Q1725" s="11"/>
      <c r="R1725" s="11"/>
      <c r="S1725" s="9"/>
      <c r="T1725" s="9"/>
      <c r="U1725" s="8">
        <f>U1724</f>
        <v>17.5</v>
      </c>
      <c r="W1725" s="8">
        <f>W1724</f>
        <v>35</v>
      </c>
      <c r="X1725" s="25"/>
      <c r="Y1725" s="8">
        <f>Y1724</f>
        <v>8</v>
      </c>
      <c r="Z1725" s="25"/>
      <c r="AA1725" s="9"/>
    </row>
    <row r="1726" spans="1:27" ht="16.5" thickTop="1" thickBot="1" x14ac:dyDescent="0.3">
      <c r="A1726" s="9"/>
      <c r="B1726" s="9"/>
      <c r="C1726" s="9"/>
      <c r="D1726" s="9"/>
      <c r="E1726" s="11"/>
      <c r="F1726" s="11"/>
      <c r="G1726" s="14"/>
      <c r="H1726" s="11"/>
      <c r="I1726" s="15">
        <v>5</v>
      </c>
      <c r="J1726" s="11">
        <v>85</v>
      </c>
      <c r="K1726" s="12">
        <f>CEILING(H1721*J1726/100*0.9,2.5)</f>
        <v>90</v>
      </c>
      <c r="M1726" s="9"/>
      <c r="N1726" s="14"/>
      <c r="O1726" s="11"/>
      <c r="P1726" s="11"/>
      <c r="Q1726" s="11"/>
      <c r="R1726" s="11"/>
      <c r="S1726" s="9"/>
      <c r="T1726" s="9"/>
      <c r="U1726" s="9"/>
      <c r="V1726" s="9"/>
      <c r="W1726" s="9"/>
      <c r="X1726" s="9"/>
      <c r="Y1726" s="9"/>
      <c r="Z1726" s="9"/>
      <c r="AA1726" s="9"/>
    </row>
    <row r="1727" spans="1:27" ht="16.5" thickTop="1" thickBot="1" x14ac:dyDescent="0.3">
      <c r="A1727" s="9"/>
      <c r="B1727" s="9"/>
      <c r="C1727">
        <f>IF(H1727&gt;3.4,0,H1727)+IF(O1727&gt;3.4,0,O1727)</f>
        <v>2</v>
      </c>
      <c r="D1727" t="s">
        <v>17</v>
      </c>
      <c r="E1727" t="s">
        <v>2</v>
      </c>
      <c r="F1727" s="9"/>
      <c r="G1727" s="14" t="s">
        <v>14</v>
      </c>
      <c r="H1727" s="11">
        <v>2</v>
      </c>
      <c r="I1727" s="11"/>
      <c r="J1727" s="11"/>
      <c r="K1727" s="11"/>
      <c r="L1727" s="9"/>
      <c r="M1727" s="9"/>
      <c r="N1727" s="14" t="s">
        <v>12</v>
      </c>
      <c r="O1727" s="11">
        <v>4</v>
      </c>
      <c r="P1727" s="11"/>
      <c r="Q1727" s="11"/>
      <c r="R1727" s="11"/>
      <c r="S1727" s="9"/>
      <c r="T1727" s="9"/>
      <c r="U1727" s="9"/>
      <c r="V1727" s="27" t="s">
        <v>47</v>
      </c>
      <c r="W1727" s="9"/>
      <c r="X1727" s="17" t="s">
        <v>27</v>
      </c>
      <c r="Y1727" s="9"/>
      <c r="Z1727" s="9"/>
      <c r="AA1727" s="9"/>
    </row>
    <row r="1728" spans="1:27" ht="31.5" thickTop="1" thickBot="1" x14ac:dyDescent="0.3">
      <c r="A1728" s="9"/>
      <c r="B1728" s="9"/>
      <c r="C1728" s="9"/>
      <c r="D1728" s="9"/>
      <c r="E1728" s="11"/>
      <c r="F1728" s="11"/>
      <c r="G1728" s="14" t="s">
        <v>33</v>
      </c>
      <c r="H1728" s="19">
        <f>H1714</f>
        <v>200</v>
      </c>
      <c r="I1728" s="11" t="s">
        <v>31</v>
      </c>
      <c r="J1728" s="11" t="s">
        <v>30</v>
      </c>
      <c r="K1728" s="11" t="s">
        <v>34</v>
      </c>
      <c r="L1728" s="10" t="s">
        <v>32</v>
      </c>
      <c r="M1728" s="10"/>
      <c r="N1728" s="14" t="s">
        <v>33</v>
      </c>
      <c r="O1728" s="20">
        <f>O1714</f>
        <v>225</v>
      </c>
      <c r="P1728" s="11" t="s">
        <v>31</v>
      </c>
      <c r="Q1728" s="11" t="s">
        <v>30</v>
      </c>
      <c r="R1728" s="11" t="s">
        <v>34</v>
      </c>
      <c r="S1728" s="10" t="s">
        <v>32</v>
      </c>
      <c r="T1728" s="10"/>
      <c r="U1728" s="26" t="s">
        <v>34</v>
      </c>
      <c r="V1728" s="26" t="s">
        <v>48</v>
      </c>
      <c r="W1728" s="26" t="s">
        <v>34</v>
      </c>
      <c r="X1728" s="26" t="s">
        <v>48</v>
      </c>
      <c r="Y1728" s="9"/>
      <c r="Z1728" s="9"/>
      <c r="AA1728" s="9"/>
    </row>
    <row r="1729" spans="1:27" ht="16.5" thickTop="1" thickBot="1" x14ac:dyDescent="0.3">
      <c r="A1729" s="9"/>
      <c r="B1729" s="9"/>
      <c r="C1729" s="9"/>
      <c r="D1729" s="9"/>
      <c r="E1729" s="11"/>
      <c r="F1729" s="11"/>
      <c r="G1729" s="14"/>
      <c r="H1729" s="11"/>
      <c r="I1729" s="15">
        <v>3</v>
      </c>
      <c r="J1729" s="11">
        <v>70</v>
      </c>
      <c r="K1729" s="12">
        <f>CEILING(H1728*J1729/100*0.9,2.5)</f>
        <v>127.5</v>
      </c>
      <c r="M1729" s="9"/>
      <c r="N1729" s="14"/>
      <c r="O1729" s="11"/>
      <c r="P1729" s="15">
        <v>5</v>
      </c>
      <c r="Q1729" s="11">
        <v>40</v>
      </c>
      <c r="R1729" s="12">
        <f>CEILING(O1728*Q1729/100*0.9,5)</f>
        <v>85</v>
      </c>
      <c r="T1729" s="9"/>
      <c r="U1729" s="8">
        <f>IF(V1711&gt;11.5,U1711+2.5,U1711)</f>
        <v>60</v>
      </c>
      <c r="W1729" s="8">
        <f>IF(X1711&gt;11.5,W1711+2.5,W1711)</f>
        <v>42.5</v>
      </c>
      <c r="X1729" s="24"/>
      <c r="Y1729" s="9"/>
      <c r="Z1729" s="9"/>
      <c r="AA1729" s="9"/>
    </row>
    <row r="1730" spans="1:27" ht="16.5" thickTop="1" thickBot="1" x14ac:dyDescent="0.3">
      <c r="A1730" s="9"/>
      <c r="B1730" s="9"/>
      <c r="C1730" s="9"/>
      <c r="D1730" s="9"/>
      <c r="E1730" s="11"/>
      <c r="F1730" s="11"/>
      <c r="G1730" s="14"/>
      <c r="H1730" s="11"/>
      <c r="I1730" s="15">
        <v>3</v>
      </c>
      <c r="J1730" s="11">
        <v>70</v>
      </c>
      <c r="K1730" s="12">
        <f>CEILING(H1728*J1730/100*0.9,2.5)</f>
        <v>127.5</v>
      </c>
      <c r="M1730" s="9"/>
      <c r="N1730" s="14"/>
      <c r="O1730" s="11"/>
      <c r="P1730" s="15">
        <v>5</v>
      </c>
      <c r="Q1730" s="11">
        <v>40</v>
      </c>
      <c r="R1730" s="12">
        <f>CEILING(O1728*Q1730/100*0.9,5)</f>
        <v>85</v>
      </c>
      <c r="T1730" s="9"/>
      <c r="U1730" s="8">
        <f>U1729</f>
        <v>60</v>
      </c>
      <c r="W1730" s="8">
        <f>W1729</f>
        <v>42.5</v>
      </c>
      <c r="X1730" s="24"/>
      <c r="Y1730" s="9"/>
      <c r="Z1730" s="9"/>
      <c r="AA1730" s="9"/>
    </row>
    <row r="1731" spans="1:27" ht="16.5" thickTop="1" thickBot="1" x14ac:dyDescent="0.3">
      <c r="A1731" s="9"/>
      <c r="B1731" s="9"/>
      <c r="C1731" s="9"/>
      <c r="D1731" s="9"/>
      <c r="E1731" s="11"/>
      <c r="F1731" s="11"/>
      <c r="G1731" s="14"/>
      <c r="H1731" s="11"/>
      <c r="I1731" s="15">
        <v>3</v>
      </c>
      <c r="J1731" s="11">
        <v>80</v>
      </c>
      <c r="K1731" s="12">
        <f>CEILING(H1728*J1731/100*0.9,2.5)</f>
        <v>145</v>
      </c>
      <c r="M1731" s="9"/>
      <c r="N1731" s="14"/>
      <c r="O1731" s="11"/>
      <c r="P1731" s="15">
        <v>5</v>
      </c>
      <c r="Q1731" s="11">
        <v>50</v>
      </c>
      <c r="R1731" s="12">
        <f>CEILING(O1728*Q1731/100*0.9,5)</f>
        <v>105</v>
      </c>
      <c r="T1731" s="9"/>
      <c r="U1731" s="8">
        <f>U1730</f>
        <v>60</v>
      </c>
      <c r="W1731" s="8">
        <f>W1730</f>
        <v>42.5</v>
      </c>
      <c r="X1731" s="24"/>
      <c r="Y1731" s="9"/>
      <c r="Z1731" s="9"/>
      <c r="AA1731" s="9"/>
    </row>
    <row r="1732" spans="1:27" ht="16.5" thickTop="1" thickBot="1" x14ac:dyDescent="0.3">
      <c r="A1732" s="9"/>
      <c r="B1732" s="9"/>
      <c r="C1732" s="9"/>
      <c r="D1732" s="9"/>
      <c r="E1732" s="11"/>
      <c r="F1732" s="11"/>
      <c r="G1732" s="14"/>
      <c r="H1732" s="11"/>
      <c r="I1732" s="15">
        <v>3</v>
      </c>
      <c r="J1732" s="11">
        <v>80</v>
      </c>
      <c r="K1732" s="12">
        <f>CEILING(H1728*J1732/100*0.9,2.5)</f>
        <v>145</v>
      </c>
      <c r="M1732" s="9"/>
      <c r="N1732" s="14"/>
      <c r="O1732" s="11"/>
      <c r="P1732" s="15">
        <v>5</v>
      </c>
      <c r="Q1732" s="11">
        <v>50</v>
      </c>
      <c r="R1732" s="12">
        <f>CEILING(O1728*Q1732/100*0.9,5)</f>
        <v>105</v>
      </c>
      <c r="T1732" s="9"/>
      <c r="U1732" s="8">
        <f>U1731</f>
        <v>60</v>
      </c>
      <c r="W1732" s="8">
        <f>W1731</f>
        <v>42.5</v>
      </c>
      <c r="X1732" s="25"/>
      <c r="Y1732" s="9"/>
      <c r="Z1732" s="9"/>
      <c r="AA1732" s="9"/>
    </row>
    <row r="1733" spans="1:27" ht="16.5" thickTop="1" thickBot="1" x14ac:dyDescent="0.3">
      <c r="A1733" s="9"/>
      <c r="B1733" s="9"/>
      <c r="C1733" s="9"/>
      <c r="D1733" s="9"/>
      <c r="E1733" s="11"/>
      <c r="F1733" s="11"/>
      <c r="G1733" s="14"/>
      <c r="H1733" s="11"/>
      <c r="I1733" s="15">
        <v>3</v>
      </c>
      <c r="J1733" s="11">
        <v>90</v>
      </c>
      <c r="K1733" s="12">
        <f>CEILING(H1728*J1733/100*0.9,2.5)</f>
        <v>162.5</v>
      </c>
      <c r="M1733" s="9"/>
      <c r="N1733" s="14"/>
      <c r="O1733" s="11"/>
      <c r="P1733" s="15">
        <v>5</v>
      </c>
      <c r="Q1733" s="11">
        <v>60</v>
      </c>
      <c r="R1733" s="12">
        <f>CEILING(O1728*Q1733/100*0.9,5)</f>
        <v>125</v>
      </c>
      <c r="T1733" s="9"/>
      <c r="U1733" s="9"/>
      <c r="V1733" s="9"/>
      <c r="W1733" s="9"/>
      <c r="X1733" s="9"/>
      <c r="Y1733" s="9"/>
      <c r="Z1733" s="9"/>
      <c r="AA1733" s="9"/>
    </row>
    <row r="1734" spans="1:27" ht="16.5" thickTop="1" thickBot="1" x14ac:dyDescent="0.3">
      <c r="A1734" s="9"/>
      <c r="B1734" s="1" t="s">
        <v>150</v>
      </c>
      <c r="C1734">
        <f>IF(H1734&gt;3.4,0,H1734)+IF(O1734&gt;3.4,0,O1734)</f>
        <v>4</v>
      </c>
      <c r="D1734" t="s">
        <v>15</v>
      </c>
      <c r="E1734" t="s">
        <v>2</v>
      </c>
      <c r="F1734" s="9"/>
      <c r="G1734" s="14" t="s">
        <v>14</v>
      </c>
      <c r="H1734" s="11">
        <v>3</v>
      </c>
      <c r="I1734" s="11"/>
      <c r="J1734" s="11"/>
      <c r="K1734" s="11"/>
      <c r="L1734" s="9"/>
      <c r="M1734" s="9"/>
      <c r="N1734" s="14" t="s">
        <v>12</v>
      </c>
      <c r="O1734" s="11">
        <v>1</v>
      </c>
      <c r="P1734" s="11"/>
      <c r="Q1734" s="11"/>
      <c r="R1734" s="11"/>
      <c r="S1734" s="9"/>
      <c r="T1734" s="9"/>
      <c r="U1734" s="30"/>
      <c r="V1734" s="29" t="s">
        <v>49</v>
      </c>
      <c r="W1734" s="9"/>
      <c r="X1734" s="31" t="s">
        <v>27</v>
      </c>
      <c r="Y1734" s="9"/>
      <c r="Z1734" s="9"/>
      <c r="AA1734" s="9"/>
    </row>
    <row r="1735" spans="1:27" ht="31.5" thickTop="1" thickBot="1" x14ac:dyDescent="0.3">
      <c r="A1735" s="9"/>
      <c r="B1735" s="9"/>
      <c r="C1735" s="9"/>
      <c r="D1735" s="9"/>
      <c r="E1735" s="11"/>
      <c r="F1735" s="11"/>
      <c r="G1735" s="14"/>
      <c r="H1735" s="20">
        <f>H1728</f>
        <v>200</v>
      </c>
      <c r="I1735" s="11" t="s">
        <v>31</v>
      </c>
      <c r="J1735" s="11" t="s">
        <v>30</v>
      </c>
      <c r="K1735" s="11" t="s">
        <v>34</v>
      </c>
      <c r="L1735" s="10" t="s">
        <v>32</v>
      </c>
      <c r="M1735" s="10"/>
      <c r="N1735" s="14" t="s">
        <v>33</v>
      </c>
      <c r="O1735" s="20">
        <f>O1714+IF(S1717&lt;3.5,2.5,5)</f>
        <v>227.5</v>
      </c>
      <c r="P1735" s="11" t="s">
        <v>31</v>
      </c>
      <c r="Q1735" s="11" t="s">
        <v>30</v>
      </c>
      <c r="R1735" s="11" t="s">
        <v>34</v>
      </c>
      <c r="S1735" s="10" t="s">
        <v>32</v>
      </c>
      <c r="T1735" s="10"/>
      <c r="U1735" s="26" t="s">
        <v>34</v>
      </c>
      <c r="V1735" s="26" t="s">
        <v>48</v>
      </c>
      <c r="W1735" s="26" t="s">
        <v>34</v>
      </c>
      <c r="X1735" s="26" t="s">
        <v>48</v>
      </c>
      <c r="Y1735" s="9"/>
      <c r="Z1735" s="9"/>
      <c r="AA1735" s="9"/>
    </row>
    <row r="1736" spans="1:27" ht="16.5" thickTop="1" thickBot="1" x14ac:dyDescent="0.3">
      <c r="A1736" s="9"/>
      <c r="B1736" s="9"/>
      <c r="C1736" s="9"/>
      <c r="D1736" s="9"/>
      <c r="E1736" s="11"/>
      <c r="F1736" s="11"/>
      <c r="G1736" s="14"/>
      <c r="H1736" s="11"/>
      <c r="I1736" s="15">
        <v>5</v>
      </c>
      <c r="J1736" s="11">
        <v>75</v>
      </c>
      <c r="K1736" s="12">
        <f>CEILING(H1735*0.9*J1736/100,2.5)</f>
        <v>135</v>
      </c>
      <c r="M1736" s="9"/>
      <c r="N1736" s="14"/>
      <c r="O1736" s="11"/>
      <c r="P1736" s="15">
        <v>5</v>
      </c>
      <c r="Q1736" s="11">
        <v>65</v>
      </c>
      <c r="R1736" s="12">
        <f>CEILING(O1735*Q1736/100*0.9,5)</f>
        <v>135</v>
      </c>
      <c r="T1736" s="9"/>
      <c r="U1736" s="8">
        <f>IF(V1718&gt;11.5,U1718+2.5,U1718)</f>
        <v>70</v>
      </c>
      <c r="V1736" s="4"/>
      <c r="W1736" s="8">
        <f>IF(X1732&gt;11.5,W1732+2.5,W1732)</f>
        <v>42.5</v>
      </c>
      <c r="X1736" s="24"/>
      <c r="Y1736" s="9"/>
      <c r="Z1736" s="9"/>
      <c r="AA1736" s="9"/>
    </row>
    <row r="1737" spans="1:27" ht="16.5" thickTop="1" thickBot="1" x14ac:dyDescent="0.3">
      <c r="A1737" s="9"/>
      <c r="B1737" s="9"/>
      <c r="C1737" s="9"/>
      <c r="D1737" s="9"/>
      <c r="E1737" s="11"/>
      <c r="F1737" s="11"/>
      <c r="G1737" s="14"/>
      <c r="H1737" s="11"/>
      <c r="I1737" s="15">
        <v>3</v>
      </c>
      <c r="J1737" s="11">
        <v>85</v>
      </c>
      <c r="K1737" s="12">
        <f>CEILING(H1735*0.9*J1737/100,2.5)</f>
        <v>155</v>
      </c>
      <c r="M1737" s="9"/>
      <c r="N1737" s="14"/>
      <c r="O1737" s="11"/>
      <c r="P1737" s="15">
        <v>5</v>
      </c>
      <c r="Q1737" s="11">
        <v>65</v>
      </c>
      <c r="R1737" s="12">
        <f>CEILING(O1735*Q1737/100*0.9,5)</f>
        <v>135</v>
      </c>
      <c r="T1737" s="9"/>
      <c r="U1737" s="8">
        <f>U1736</f>
        <v>70</v>
      </c>
      <c r="V1737" s="4"/>
      <c r="W1737" s="8">
        <f>W1736</f>
        <v>42.5</v>
      </c>
      <c r="X1737" s="24"/>
      <c r="Y1737" s="9"/>
      <c r="Z1737" s="9"/>
      <c r="AA1737" s="9"/>
    </row>
    <row r="1738" spans="1:27" ht="16.5" thickTop="1" thickBot="1" x14ac:dyDescent="0.3">
      <c r="A1738" s="9"/>
      <c r="B1738" s="9"/>
      <c r="C1738" s="9"/>
      <c r="D1738" s="9"/>
      <c r="E1738" s="11"/>
      <c r="F1738" s="11"/>
      <c r="G1738" s="14"/>
      <c r="H1738" s="11" t="s">
        <v>35</v>
      </c>
      <c r="I1738" s="15">
        <v>1</v>
      </c>
      <c r="J1738" s="11">
        <v>95</v>
      </c>
      <c r="K1738" s="12">
        <f>CEILING(H1735*0.9*J1738/100,2.5)</f>
        <v>172.5</v>
      </c>
      <c r="M1738" s="9"/>
      <c r="N1738" s="14"/>
      <c r="O1738" s="11"/>
      <c r="P1738" s="15">
        <v>5</v>
      </c>
      <c r="Q1738" s="11">
        <v>75</v>
      </c>
      <c r="R1738" s="12">
        <f>CEILING(O1735*Q1738/100*0.9,5)</f>
        <v>155</v>
      </c>
      <c r="T1738" s="9"/>
      <c r="U1738" s="8">
        <f>U1737</f>
        <v>70</v>
      </c>
      <c r="V1738" s="4"/>
      <c r="W1738" s="8">
        <f>W1737</f>
        <v>42.5</v>
      </c>
      <c r="X1738" s="24"/>
      <c r="Y1738" s="9"/>
      <c r="Z1738" s="9"/>
      <c r="AA1738" s="9"/>
    </row>
    <row r="1739" spans="1:27" ht="16.5" thickTop="1" thickBot="1" x14ac:dyDescent="0.3">
      <c r="A1739" s="9"/>
      <c r="B1739" s="9"/>
      <c r="C1739" s="9"/>
      <c r="D1739" s="9"/>
      <c r="E1739" s="11"/>
      <c r="F1739" s="11"/>
      <c r="G1739" s="14"/>
      <c r="H1739" s="11"/>
      <c r="I1739" s="11"/>
      <c r="J1739" s="11"/>
      <c r="K1739" s="11"/>
      <c r="L1739" s="9"/>
      <c r="M1739" s="9"/>
      <c r="N1739" s="14"/>
      <c r="O1739" s="11"/>
      <c r="P1739" s="15">
        <v>5</v>
      </c>
      <c r="Q1739" s="11">
        <v>75</v>
      </c>
      <c r="R1739" s="12">
        <f>CEILING(O1735*Q1739/100*0.9,5)</f>
        <v>155</v>
      </c>
      <c r="T1739" s="9"/>
      <c r="U1739" s="8">
        <f>U1738</f>
        <v>70</v>
      </c>
      <c r="V1739" s="4"/>
      <c r="W1739" s="8">
        <f>W1738</f>
        <v>42.5</v>
      </c>
      <c r="X1739" s="25"/>
      <c r="Y1739" s="9"/>
      <c r="Z1739" s="9"/>
      <c r="AA1739" s="9"/>
    </row>
    <row r="1740" spans="1:27" ht="16.5" thickTop="1" thickBot="1" x14ac:dyDescent="0.3">
      <c r="A1740" s="9"/>
      <c r="B1740" s="9"/>
      <c r="C1740" s="9"/>
      <c r="D1740" s="9"/>
      <c r="E1740" s="11"/>
      <c r="F1740" s="11"/>
      <c r="G1740" s="14"/>
      <c r="H1740" s="11"/>
      <c r="I1740" s="11"/>
      <c r="J1740" s="11"/>
      <c r="K1740" s="11"/>
      <c r="L1740" s="9"/>
      <c r="M1740" s="9"/>
      <c r="N1740" s="14"/>
      <c r="O1740" s="11"/>
      <c r="P1740" s="16">
        <v>5</v>
      </c>
      <c r="Q1740" s="11">
        <v>85</v>
      </c>
      <c r="R1740" s="12">
        <f>CEILING(O1735*Q1740/100*0.9,5)</f>
        <v>175</v>
      </c>
      <c r="T1740" s="9"/>
      <c r="U1740" s="9"/>
      <c r="V1740" s="9"/>
      <c r="W1740" s="9"/>
      <c r="X1740" s="9"/>
      <c r="Y1740" s="9"/>
      <c r="Z1740" s="9"/>
      <c r="AA1740" s="9"/>
    </row>
    <row r="1741" spans="1:27" ht="16.5" thickTop="1" thickBot="1" x14ac:dyDescent="0.3">
      <c r="A1741" s="9"/>
      <c r="B1741" s="9"/>
      <c r="C1741">
        <f>IF(H1741&gt;3.4,0,H1741)+IF(O1741&gt;3.4,0,O1741)</f>
        <v>2</v>
      </c>
      <c r="D1741" t="s">
        <v>16</v>
      </c>
      <c r="E1741" t="s">
        <v>3</v>
      </c>
      <c r="F1741" s="9"/>
      <c r="G1741" s="14" t="s">
        <v>4</v>
      </c>
      <c r="H1741" s="11">
        <v>2</v>
      </c>
      <c r="I1741" s="11"/>
      <c r="J1741" s="11"/>
      <c r="K1741" s="11"/>
      <c r="L1741" s="9"/>
      <c r="M1741" s="9"/>
      <c r="N1741" s="14" t="s">
        <v>13</v>
      </c>
      <c r="O1741" s="11">
        <v>4</v>
      </c>
      <c r="P1741" s="11"/>
      <c r="Q1741" s="11"/>
      <c r="R1741" s="11"/>
      <c r="S1741" s="9"/>
      <c r="T1741" s="9"/>
      <c r="U1741" s="9"/>
      <c r="V1741" s="28" t="s">
        <v>28</v>
      </c>
      <c r="W1741" s="9"/>
      <c r="X1741" s="27" t="s">
        <v>25</v>
      </c>
      <c r="Y1741" s="9"/>
      <c r="Z1741" s="27" t="s">
        <v>26</v>
      </c>
      <c r="AA1741" s="9"/>
    </row>
    <row r="1742" spans="1:27" ht="31.5" thickTop="1" thickBot="1" x14ac:dyDescent="0.3">
      <c r="A1742" s="9"/>
      <c r="B1742" s="9"/>
      <c r="C1742" s="9"/>
      <c r="D1742" s="9"/>
      <c r="E1742" s="11"/>
      <c r="F1742" s="11"/>
      <c r="G1742" s="14" t="s">
        <v>33</v>
      </c>
      <c r="H1742" s="20">
        <f>H1721</f>
        <v>115</v>
      </c>
      <c r="I1742" s="11" t="s">
        <v>31</v>
      </c>
      <c r="J1742" s="11" t="s">
        <v>30</v>
      </c>
      <c r="K1742" s="11" t="s">
        <v>34</v>
      </c>
      <c r="L1742" s="10" t="s">
        <v>32</v>
      </c>
      <c r="M1742" s="10"/>
      <c r="N1742" s="14" t="s">
        <v>33</v>
      </c>
      <c r="O1742" s="20">
        <f>O1721</f>
        <v>265</v>
      </c>
      <c r="P1742" s="11" t="s">
        <v>31</v>
      </c>
      <c r="Q1742" s="11" t="s">
        <v>30</v>
      </c>
      <c r="R1742" s="11" t="s">
        <v>34</v>
      </c>
      <c r="S1742" s="10" t="s">
        <v>32</v>
      </c>
      <c r="T1742" s="10"/>
      <c r="U1742" s="26" t="s">
        <v>34</v>
      </c>
      <c r="V1742" s="26" t="s">
        <v>48</v>
      </c>
      <c r="W1742" s="26" t="s">
        <v>34</v>
      </c>
      <c r="X1742" s="26" t="s">
        <v>48</v>
      </c>
      <c r="Y1742" s="26" t="s">
        <v>34</v>
      </c>
      <c r="Z1742" s="26" t="s">
        <v>48</v>
      </c>
      <c r="AA1742" s="9"/>
    </row>
    <row r="1743" spans="1:27" ht="16.5" thickTop="1" thickBot="1" x14ac:dyDescent="0.3">
      <c r="A1743" s="9"/>
      <c r="B1743" s="9"/>
      <c r="C1743" s="9"/>
      <c r="D1743" s="9"/>
      <c r="E1743" s="11"/>
      <c r="F1743" s="11"/>
      <c r="G1743" s="14"/>
      <c r="H1743" s="11"/>
      <c r="I1743" s="15">
        <v>3</v>
      </c>
      <c r="J1743" s="11">
        <v>70</v>
      </c>
      <c r="K1743" s="12">
        <f>CEILING(H1742*J1743/100*0.9,2.5)</f>
        <v>72.5</v>
      </c>
      <c r="M1743" s="9"/>
      <c r="N1743" s="14"/>
      <c r="O1743" s="11"/>
      <c r="P1743" s="15">
        <v>5</v>
      </c>
      <c r="Q1743" s="11">
        <v>40</v>
      </c>
      <c r="R1743" s="12">
        <f>CEILING(O1742*Q1743/100*0.9,5)</f>
        <v>100</v>
      </c>
      <c r="T1743" s="9"/>
      <c r="U1743" s="8">
        <f>IF(V1725&gt;11.5,U1725+2.5,U1725)</f>
        <v>17.5</v>
      </c>
      <c r="V1743" s="4"/>
      <c r="W1743" s="8">
        <f>IF(X1725&gt;11.5,W1725+2.5,W1725)</f>
        <v>35</v>
      </c>
      <c r="X1743" s="24"/>
      <c r="Y1743" s="8">
        <f>IF(Z1725&gt;11.5,Y1725+2,Y1725)</f>
        <v>8</v>
      </c>
      <c r="Z1743" s="24"/>
      <c r="AA1743" s="9"/>
    </row>
    <row r="1744" spans="1:27" ht="16.5" thickTop="1" thickBot="1" x14ac:dyDescent="0.3">
      <c r="A1744" s="9"/>
      <c r="B1744" s="9"/>
      <c r="C1744" s="9"/>
      <c r="D1744" s="9"/>
      <c r="E1744" s="11"/>
      <c r="F1744" s="11"/>
      <c r="G1744" s="14"/>
      <c r="H1744" s="11"/>
      <c r="I1744" s="15">
        <v>3</v>
      </c>
      <c r="J1744" s="11">
        <v>70</v>
      </c>
      <c r="K1744" s="12">
        <f>CEILING(H1742*J1744/100*0.9,2.5)</f>
        <v>72.5</v>
      </c>
      <c r="M1744" s="9"/>
      <c r="N1744" s="14"/>
      <c r="O1744" s="11"/>
      <c r="P1744" s="15">
        <v>5</v>
      </c>
      <c r="Q1744" s="11">
        <v>40</v>
      </c>
      <c r="R1744" s="12">
        <f>CEILING(O1742*Q1744/100*0.9,5)</f>
        <v>100</v>
      </c>
      <c r="T1744" s="9"/>
      <c r="U1744" s="8">
        <f>U1743</f>
        <v>17.5</v>
      </c>
      <c r="V1744" s="3"/>
      <c r="W1744" s="8">
        <f>W1743</f>
        <v>35</v>
      </c>
      <c r="X1744" s="24"/>
      <c r="Y1744" s="8">
        <f>Y1743</f>
        <v>8</v>
      </c>
      <c r="Z1744" s="24"/>
      <c r="AA1744" s="9"/>
    </row>
    <row r="1745" spans="1:27" ht="16.5" thickTop="1" thickBot="1" x14ac:dyDescent="0.3">
      <c r="A1745" s="9"/>
      <c r="B1745" s="9"/>
      <c r="C1745" s="9"/>
      <c r="D1745" s="9"/>
      <c r="E1745" s="11"/>
      <c r="F1745" s="11"/>
      <c r="G1745" s="14"/>
      <c r="H1745" s="11"/>
      <c r="I1745" s="15">
        <v>3</v>
      </c>
      <c r="J1745" s="11">
        <v>80</v>
      </c>
      <c r="K1745" s="12">
        <f>CEILING(H1742*J1745/100*0.9,2.5)</f>
        <v>85</v>
      </c>
      <c r="M1745" s="9"/>
      <c r="N1745" s="14"/>
      <c r="O1745" s="11"/>
      <c r="P1745" s="15">
        <v>5</v>
      </c>
      <c r="Q1745" s="11">
        <v>50</v>
      </c>
      <c r="R1745" s="12">
        <f>CEILING(O1742*Q1745/100*0.9,5)</f>
        <v>120</v>
      </c>
      <c r="T1745" s="9"/>
      <c r="U1745" s="8">
        <f>U1744</f>
        <v>17.5</v>
      </c>
      <c r="W1745" s="8">
        <f>W1744</f>
        <v>35</v>
      </c>
      <c r="X1745" s="24"/>
      <c r="Y1745" s="8">
        <f>Y1744</f>
        <v>8</v>
      </c>
      <c r="Z1745" s="24"/>
      <c r="AA1745" s="9"/>
    </row>
    <row r="1746" spans="1:27" ht="16.5" thickTop="1" thickBot="1" x14ac:dyDescent="0.3">
      <c r="A1746" s="9"/>
      <c r="B1746" s="9"/>
      <c r="C1746" s="9"/>
      <c r="D1746" s="9"/>
      <c r="E1746" s="11"/>
      <c r="F1746" s="11"/>
      <c r="G1746" s="14"/>
      <c r="H1746" s="11"/>
      <c r="I1746" s="15">
        <v>3</v>
      </c>
      <c r="J1746" s="11">
        <v>80</v>
      </c>
      <c r="K1746" s="12">
        <f>CEILING(H1742*J1746/100*0.9,2.5)</f>
        <v>85</v>
      </c>
      <c r="M1746" s="9"/>
      <c r="N1746" s="14"/>
      <c r="O1746" s="11"/>
      <c r="P1746" s="15">
        <v>5</v>
      </c>
      <c r="Q1746" s="11">
        <v>50</v>
      </c>
      <c r="R1746" s="12">
        <f>CEILING(O1742*Q1746/100*0.9,5)</f>
        <v>120</v>
      </c>
      <c r="T1746" s="9"/>
      <c r="U1746" s="8">
        <f>U1745</f>
        <v>17.5</v>
      </c>
      <c r="W1746" s="8">
        <f>W1745</f>
        <v>35</v>
      </c>
      <c r="X1746" s="25"/>
      <c r="Y1746" s="8">
        <f>Y1745</f>
        <v>8</v>
      </c>
      <c r="Z1746" s="25"/>
      <c r="AA1746" s="9"/>
    </row>
    <row r="1747" spans="1:27" ht="16.5" thickTop="1" thickBot="1" x14ac:dyDescent="0.3">
      <c r="A1747" s="9"/>
      <c r="B1747" s="9"/>
      <c r="C1747" s="9"/>
      <c r="D1747" s="9"/>
      <c r="E1747" s="11"/>
      <c r="F1747" s="11"/>
      <c r="G1747" s="14"/>
      <c r="H1747" s="11"/>
      <c r="I1747" s="15">
        <v>3</v>
      </c>
      <c r="J1747" s="11">
        <v>90</v>
      </c>
      <c r="K1747" s="12">
        <f>CEILING(H1742*J1747/100*0.9,2.5)</f>
        <v>95</v>
      </c>
      <c r="M1747" s="9"/>
      <c r="N1747" s="14"/>
      <c r="O1747" s="11"/>
      <c r="P1747" s="15">
        <v>5</v>
      </c>
      <c r="Q1747" s="11">
        <v>60</v>
      </c>
      <c r="R1747" s="12">
        <f>CEILING(O1742*Q1747/100*0.9,5)</f>
        <v>145</v>
      </c>
      <c r="T1747" s="9"/>
      <c r="U1747" s="9"/>
      <c r="V1747" s="9"/>
      <c r="W1747" s="9"/>
      <c r="X1747" s="9"/>
      <c r="Y1747" s="9"/>
      <c r="Z1747" s="9"/>
      <c r="AA1747" s="9"/>
    </row>
    <row r="1748" spans="1:27" ht="16.5" thickTop="1" thickBot="1" x14ac:dyDescent="0.3">
      <c r="A1748" s="9"/>
      <c r="B1748" s="9"/>
      <c r="C1748">
        <f>IF(H1748&gt;3.4,0,H1748)+IF(O1748&gt;3.4,0,O1748)</f>
        <v>2</v>
      </c>
      <c r="D1748" t="s">
        <v>17</v>
      </c>
      <c r="E1748" t="s">
        <v>2</v>
      </c>
      <c r="F1748" s="9"/>
      <c r="G1748" s="14" t="s">
        <v>14</v>
      </c>
      <c r="H1748" s="11">
        <v>4</v>
      </c>
      <c r="I1748" s="11"/>
      <c r="J1748" s="11"/>
      <c r="K1748" s="11"/>
      <c r="L1748" s="9"/>
      <c r="M1748" s="9"/>
      <c r="N1748" s="14" t="s">
        <v>12</v>
      </c>
      <c r="O1748" s="11">
        <v>2</v>
      </c>
      <c r="P1748" s="11"/>
      <c r="Q1748" s="11"/>
      <c r="R1748" s="11"/>
      <c r="S1748" s="9"/>
      <c r="T1748" s="9"/>
      <c r="U1748" s="9"/>
      <c r="V1748" s="27" t="s">
        <v>47</v>
      </c>
      <c r="W1748" s="9"/>
      <c r="X1748" s="17" t="s">
        <v>27</v>
      </c>
      <c r="Y1748" s="9"/>
      <c r="Z1748" s="9"/>
      <c r="AA1748" s="9"/>
    </row>
    <row r="1749" spans="1:27" ht="31.5" thickTop="1" thickBot="1" x14ac:dyDescent="0.3">
      <c r="A1749" s="9"/>
      <c r="B1749" s="9"/>
      <c r="C1749" s="9"/>
      <c r="D1749" s="9"/>
      <c r="E1749" s="11"/>
      <c r="F1749" s="11"/>
      <c r="G1749" s="14" t="s">
        <v>33</v>
      </c>
      <c r="H1749" s="20">
        <f>H1735</f>
        <v>200</v>
      </c>
      <c r="I1749" s="11" t="s">
        <v>31</v>
      </c>
      <c r="J1749" s="11" t="s">
        <v>30</v>
      </c>
      <c r="K1749" s="11" t="s">
        <v>34</v>
      </c>
      <c r="L1749" s="10" t="s">
        <v>32</v>
      </c>
      <c r="M1749" s="10"/>
      <c r="N1749" s="14" t="s">
        <v>33</v>
      </c>
      <c r="O1749" s="20">
        <f>O1735</f>
        <v>227.5</v>
      </c>
      <c r="P1749" s="11" t="s">
        <v>31</v>
      </c>
      <c r="Q1749" s="11" t="s">
        <v>30</v>
      </c>
      <c r="R1749" s="11" t="s">
        <v>34</v>
      </c>
      <c r="S1749" s="10" t="s">
        <v>32</v>
      </c>
      <c r="T1749" s="10"/>
      <c r="U1749" s="26" t="s">
        <v>34</v>
      </c>
      <c r="V1749" s="26" t="s">
        <v>48</v>
      </c>
      <c r="W1749" s="26" t="s">
        <v>34</v>
      </c>
      <c r="X1749" s="26" t="s">
        <v>48</v>
      </c>
      <c r="Y1749" s="9"/>
      <c r="Z1749" s="9"/>
      <c r="AA1749" s="9"/>
    </row>
    <row r="1750" spans="1:27" ht="16.5" thickTop="1" thickBot="1" x14ac:dyDescent="0.3">
      <c r="A1750" s="9"/>
      <c r="B1750" s="9"/>
      <c r="C1750" s="9"/>
      <c r="D1750" s="9"/>
      <c r="E1750" s="11"/>
      <c r="F1750" s="11"/>
      <c r="G1750" s="14"/>
      <c r="H1750" s="11"/>
      <c r="I1750" s="15">
        <v>5</v>
      </c>
      <c r="J1750" s="11">
        <v>40</v>
      </c>
      <c r="K1750" s="12">
        <f>CEILING(H1749*J1750/100*0.9,2.5)</f>
        <v>72.5</v>
      </c>
      <c r="M1750" s="9"/>
      <c r="N1750" s="14"/>
      <c r="O1750" s="11"/>
      <c r="P1750" s="15">
        <v>3</v>
      </c>
      <c r="Q1750" s="11">
        <v>70</v>
      </c>
      <c r="R1750" s="12">
        <f>CEILING(O1749*Q1750/100*0.9,5)</f>
        <v>145</v>
      </c>
      <c r="T1750" s="9"/>
      <c r="U1750" s="8">
        <f>IF(V1732&gt;11.5,U1732+2.5,U1732)</f>
        <v>60</v>
      </c>
      <c r="W1750" s="8">
        <f>IF(X1732&gt;11.5,W1732+2.5,W1732)</f>
        <v>42.5</v>
      </c>
      <c r="X1750" s="24"/>
      <c r="Y1750" s="9"/>
      <c r="Z1750" s="9"/>
      <c r="AA1750" s="9"/>
    </row>
    <row r="1751" spans="1:27" ht="16.5" thickTop="1" thickBot="1" x14ac:dyDescent="0.3">
      <c r="A1751" s="9"/>
      <c r="B1751" s="9"/>
      <c r="C1751" s="9"/>
      <c r="D1751" s="9"/>
      <c r="E1751" s="11"/>
      <c r="F1751" s="11"/>
      <c r="G1751" s="14"/>
      <c r="H1751" s="11"/>
      <c r="I1751" s="15">
        <v>5</v>
      </c>
      <c r="J1751" s="11">
        <v>40</v>
      </c>
      <c r="K1751" s="12">
        <f>CEILING(H1749*J1751/100*0.9,2.5)</f>
        <v>72.5</v>
      </c>
      <c r="M1751" s="9"/>
      <c r="N1751" s="14"/>
      <c r="O1751" s="11"/>
      <c r="P1751" s="15">
        <v>3</v>
      </c>
      <c r="Q1751" s="11">
        <v>70</v>
      </c>
      <c r="R1751" s="12">
        <f>CEILING(O1749*Q1751/100*0.9,5)</f>
        <v>145</v>
      </c>
      <c r="T1751" s="9"/>
      <c r="U1751" s="8">
        <f>U1750</f>
        <v>60</v>
      </c>
      <c r="W1751" s="8">
        <f>W1750</f>
        <v>42.5</v>
      </c>
      <c r="X1751" s="24"/>
      <c r="Y1751" s="9"/>
      <c r="Z1751" s="9"/>
      <c r="AA1751" s="9"/>
    </row>
    <row r="1752" spans="1:27" ht="16.5" thickTop="1" thickBot="1" x14ac:dyDescent="0.3">
      <c r="A1752" s="9"/>
      <c r="B1752" s="9"/>
      <c r="C1752" s="9"/>
      <c r="D1752" s="9"/>
      <c r="E1752" s="11"/>
      <c r="F1752" s="11"/>
      <c r="G1752" s="14"/>
      <c r="H1752" s="11"/>
      <c r="I1752" s="15">
        <v>5</v>
      </c>
      <c r="J1752" s="11">
        <v>50</v>
      </c>
      <c r="K1752" s="12">
        <f>CEILING(H1749*J1752/100*0.9,2.5)</f>
        <v>90</v>
      </c>
      <c r="M1752" s="9"/>
      <c r="N1752" s="14"/>
      <c r="O1752" s="11"/>
      <c r="P1752" s="15">
        <v>3</v>
      </c>
      <c r="Q1752" s="11">
        <v>80</v>
      </c>
      <c r="R1752" s="12">
        <f>CEILING(O1749*Q1752/100*0.9,5)</f>
        <v>165</v>
      </c>
      <c r="T1752" s="9"/>
      <c r="U1752" s="8">
        <f>U1751</f>
        <v>60</v>
      </c>
      <c r="W1752" s="8">
        <f>W1751</f>
        <v>42.5</v>
      </c>
      <c r="X1752" s="24"/>
      <c r="Y1752" s="9"/>
      <c r="Z1752" s="9"/>
      <c r="AA1752" s="9"/>
    </row>
    <row r="1753" spans="1:27" ht="16.5" thickTop="1" thickBot="1" x14ac:dyDescent="0.3">
      <c r="A1753" s="9"/>
      <c r="B1753" s="9"/>
      <c r="C1753" s="9"/>
      <c r="D1753" s="9"/>
      <c r="E1753" s="11"/>
      <c r="F1753" s="11"/>
      <c r="G1753" s="14"/>
      <c r="H1753" s="11"/>
      <c r="I1753" s="15">
        <v>5</v>
      </c>
      <c r="J1753" s="11">
        <v>50</v>
      </c>
      <c r="K1753" s="12">
        <f>CEILING(H1749*J1753/100*0.9,2.5)</f>
        <v>90</v>
      </c>
      <c r="M1753" s="9"/>
      <c r="N1753" s="14"/>
      <c r="O1753" s="11"/>
      <c r="P1753" s="15">
        <v>3</v>
      </c>
      <c r="Q1753" s="11">
        <v>80</v>
      </c>
      <c r="R1753" s="12">
        <f>CEILING(O1749*Q1753/100*0.9,5)</f>
        <v>165</v>
      </c>
      <c r="T1753" s="9"/>
      <c r="U1753" s="8">
        <f>U1752</f>
        <v>60</v>
      </c>
      <c r="W1753" s="8">
        <f>W1752</f>
        <v>42.5</v>
      </c>
      <c r="X1753" s="25"/>
      <c r="Y1753" s="9"/>
      <c r="Z1753" s="9"/>
      <c r="AA1753" s="9"/>
    </row>
    <row r="1754" spans="1:27" ht="16.5" thickTop="1" thickBot="1" x14ac:dyDescent="0.3">
      <c r="A1754" s="9"/>
      <c r="B1754" s="9"/>
      <c r="C1754" s="9"/>
      <c r="D1754" s="9"/>
      <c r="E1754" s="11"/>
      <c r="F1754" s="11"/>
      <c r="G1754" s="14"/>
      <c r="H1754" s="11"/>
      <c r="I1754" s="16">
        <v>5</v>
      </c>
      <c r="J1754" s="11">
        <v>60</v>
      </c>
      <c r="K1754" s="12">
        <f>CEILING(H1749*J1754/100*0.9,2.5)</f>
        <v>110</v>
      </c>
      <c r="M1754" s="9"/>
      <c r="N1754" s="14"/>
      <c r="O1754" s="11"/>
      <c r="P1754" s="16">
        <v>3</v>
      </c>
      <c r="Q1754" s="11">
        <v>90</v>
      </c>
      <c r="R1754" s="12">
        <f>CEILING(O1749*Q1754/100*0.9,5)</f>
        <v>185</v>
      </c>
      <c r="T1754" s="9"/>
      <c r="U1754" s="9"/>
      <c r="V1754" s="9"/>
      <c r="W1754" s="9"/>
      <c r="X1754" s="9"/>
      <c r="Y1754" s="9"/>
      <c r="Z1754" s="9"/>
      <c r="AA1754" s="9"/>
    </row>
    <row r="1755" spans="1:27" ht="16.5" thickTop="1" thickBot="1" x14ac:dyDescent="0.3">
      <c r="A1755" s="9"/>
      <c r="B1755" s="1" t="s">
        <v>151</v>
      </c>
      <c r="C1755">
        <f>IF(H1755&gt;3.4,0,H1755)+IF(O1755&gt;3.4,0,O1755)</f>
        <v>4</v>
      </c>
      <c r="D1755" t="s">
        <v>15</v>
      </c>
      <c r="E1755" t="s">
        <v>2</v>
      </c>
      <c r="F1755" s="9"/>
      <c r="G1755" s="14" t="s">
        <v>14</v>
      </c>
      <c r="H1755" s="11">
        <v>1</v>
      </c>
      <c r="I1755" s="11"/>
      <c r="J1755" s="11"/>
      <c r="K1755" s="11"/>
      <c r="L1755" s="9"/>
      <c r="M1755" s="9"/>
      <c r="N1755" s="14" t="s">
        <v>12</v>
      </c>
      <c r="O1755" s="11">
        <v>3</v>
      </c>
      <c r="P1755" s="11"/>
      <c r="Q1755" s="11"/>
      <c r="R1755" s="11"/>
      <c r="S1755" s="9"/>
      <c r="T1755" s="9"/>
      <c r="U1755" s="30"/>
      <c r="V1755" s="29" t="s">
        <v>49</v>
      </c>
      <c r="W1755" s="9"/>
      <c r="X1755" s="31" t="s">
        <v>27</v>
      </c>
      <c r="Y1755" s="9"/>
      <c r="Z1755" s="9"/>
      <c r="AA1755" s="9"/>
    </row>
    <row r="1756" spans="1:27" ht="31.5" thickTop="1" thickBot="1" x14ac:dyDescent="0.3">
      <c r="A1756" s="9"/>
      <c r="B1756" s="9"/>
      <c r="C1756" s="9"/>
      <c r="D1756" s="9"/>
      <c r="E1756" s="11"/>
      <c r="F1756" s="11"/>
      <c r="G1756" s="14" t="s">
        <v>33</v>
      </c>
      <c r="H1756" s="20">
        <f>H1735+IF(L1738&lt;3.5,2.5,5)</f>
        <v>202.5</v>
      </c>
      <c r="I1756" s="11" t="s">
        <v>31</v>
      </c>
      <c r="J1756" s="11" t="s">
        <v>30</v>
      </c>
      <c r="K1756" s="11" t="s">
        <v>34</v>
      </c>
      <c r="L1756" s="10" t="s">
        <v>32</v>
      </c>
      <c r="M1756" s="10"/>
      <c r="N1756" s="14"/>
      <c r="O1756" s="20">
        <f>O1749</f>
        <v>227.5</v>
      </c>
      <c r="P1756" s="11" t="s">
        <v>31</v>
      </c>
      <c r="Q1756" s="11" t="s">
        <v>30</v>
      </c>
      <c r="R1756" s="11" t="s">
        <v>34</v>
      </c>
      <c r="S1756" s="10" t="s">
        <v>32</v>
      </c>
      <c r="T1756" s="10"/>
      <c r="U1756" s="26" t="s">
        <v>34</v>
      </c>
      <c r="V1756" s="26" t="s">
        <v>48</v>
      </c>
      <c r="W1756" s="26" t="s">
        <v>34</v>
      </c>
      <c r="X1756" s="26" t="s">
        <v>48</v>
      </c>
      <c r="Y1756" s="9"/>
      <c r="Z1756" s="9"/>
      <c r="AA1756" s="9"/>
    </row>
    <row r="1757" spans="1:27" ht="16.5" thickTop="1" thickBot="1" x14ac:dyDescent="0.3">
      <c r="A1757" s="9"/>
      <c r="B1757" s="9"/>
      <c r="C1757" s="9"/>
      <c r="D1757" s="9"/>
      <c r="E1757" s="11"/>
      <c r="F1757" s="11"/>
      <c r="G1757" s="14"/>
      <c r="H1757" s="11"/>
      <c r="I1757" s="15">
        <v>5</v>
      </c>
      <c r="J1757" s="11">
        <v>65</v>
      </c>
      <c r="K1757" s="12">
        <f>CEILING(H1756*J1757/100*0.9,2.5)</f>
        <v>120</v>
      </c>
      <c r="M1757" s="9"/>
      <c r="N1757" s="14"/>
      <c r="O1757" s="11"/>
      <c r="P1757" s="15">
        <v>5</v>
      </c>
      <c r="Q1757" s="11">
        <v>75</v>
      </c>
      <c r="R1757" s="12">
        <f>CEILING(O1756*0.9*Q1757/100,5)</f>
        <v>155</v>
      </c>
      <c r="T1757" s="9"/>
      <c r="U1757" s="8">
        <f>IF(V1739&gt;11.5,U1739+2.5,U1739)</f>
        <v>70</v>
      </c>
      <c r="V1757" s="4"/>
      <c r="W1757" s="8">
        <f>IF(X1753&gt;11.5,W1753+2.5,W1753)</f>
        <v>42.5</v>
      </c>
      <c r="X1757" s="24"/>
      <c r="Y1757" s="9"/>
      <c r="Z1757" s="9"/>
      <c r="AA1757" s="9"/>
    </row>
    <row r="1758" spans="1:27" ht="16.5" thickTop="1" thickBot="1" x14ac:dyDescent="0.3">
      <c r="A1758" s="9"/>
      <c r="B1758" s="9"/>
      <c r="C1758" s="9"/>
      <c r="D1758" s="9"/>
      <c r="E1758" s="11"/>
      <c r="F1758" s="11"/>
      <c r="G1758" s="14"/>
      <c r="H1758" s="11"/>
      <c r="I1758" s="15">
        <v>5</v>
      </c>
      <c r="J1758" s="11">
        <v>65</v>
      </c>
      <c r="K1758" s="12">
        <f>CEILING(H1756*J1758/100*0.9,2.5)</f>
        <v>120</v>
      </c>
      <c r="M1758" s="9"/>
      <c r="N1758" s="14"/>
      <c r="O1758" s="11"/>
      <c r="P1758" s="15">
        <v>3</v>
      </c>
      <c r="Q1758" s="11">
        <v>85</v>
      </c>
      <c r="R1758" s="12">
        <f>CEILING(O1756*0.9*Q1758/100,5)</f>
        <v>175</v>
      </c>
      <c r="T1758" s="9"/>
      <c r="U1758" s="8">
        <f>U1757</f>
        <v>70</v>
      </c>
      <c r="V1758" s="4"/>
      <c r="W1758" s="8">
        <f>W1757</f>
        <v>42.5</v>
      </c>
      <c r="X1758" s="24"/>
      <c r="Y1758" s="9"/>
      <c r="Z1758" s="9"/>
      <c r="AA1758" s="9"/>
    </row>
    <row r="1759" spans="1:27" ht="16.5" thickTop="1" thickBot="1" x14ac:dyDescent="0.3">
      <c r="A1759" s="9"/>
      <c r="B1759" s="9"/>
      <c r="C1759" s="9"/>
      <c r="D1759" s="9"/>
      <c r="E1759" s="11"/>
      <c r="F1759" s="11"/>
      <c r="G1759" s="14"/>
      <c r="H1759" s="11"/>
      <c r="I1759" s="15">
        <v>5</v>
      </c>
      <c r="J1759" s="11">
        <v>75</v>
      </c>
      <c r="K1759" s="12">
        <f>CEILING(H1756*J1759/100*0.9,2.5)</f>
        <v>137.5</v>
      </c>
      <c r="M1759" s="9"/>
      <c r="N1759" s="14"/>
      <c r="O1759" s="11" t="s">
        <v>35</v>
      </c>
      <c r="P1759" s="15">
        <v>1</v>
      </c>
      <c r="Q1759" s="11">
        <v>95</v>
      </c>
      <c r="R1759" s="12">
        <f>CEILING(O1756*0.9*Q1759/100,5)</f>
        <v>195</v>
      </c>
      <c r="T1759" s="9"/>
      <c r="U1759" s="8">
        <f>U1758</f>
        <v>70</v>
      </c>
      <c r="V1759" s="4"/>
      <c r="W1759" s="8">
        <f>W1758</f>
        <v>42.5</v>
      </c>
      <c r="X1759" s="24"/>
      <c r="Y1759" s="9"/>
      <c r="Z1759" s="9"/>
      <c r="AA1759" s="9"/>
    </row>
    <row r="1760" spans="1:27" ht="16.5" thickTop="1" thickBot="1" x14ac:dyDescent="0.3">
      <c r="A1760" s="9"/>
      <c r="B1760" s="9"/>
      <c r="C1760" s="9"/>
      <c r="D1760" s="9"/>
      <c r="E1760" s="11"/>
      <c r="F1760" s="11"/>
      <c r="G1760" s="14"/>
      <c r="H1760" s="11"/>
      <c r="I1760" s="15">
        <v>5</v>
      </c>
      <c r="J1760" s="11">
        <v>75</v>
      </c>
      <c r="K1760" s="12">
        <f>CEILING(H1756*J1760/100*0.9,2.5)</f>
        <v>137.5</v>
      </c>
      <c r="M1760" s="9"/>
      <c r="N1760" s="14"/>
      <c r="O1760" s="11"/>
      <c r="P1760" s="11"/>
      <c r="Q1760" s="11"/>
      <c r="R1760" s="11"/>
      <c r="S1760" s="9"/>
      <c r="T1760" s="9"/>
      <c r="U1760" s="8">
        <f>U1759</f>
        <v>70</v>
      </c>
      <c r="V1760" s="4"/>
      <c r="W1760" s="8">
        <f>W1759</f>
        <v>42.5</v>
      </c>
      <c r="X1760" s="25"/>
      <c r="Y1760" s="9"/>
      <c r="Z1760" s="9"/>
      <c r="AA1760" s="9"/>
    </row>
    <row r="1761" spans="1:27" ht="16.5" thickTop="1" thickBot="1" x14ac:dyDescent="0.3">
      <c r="A1761" s="9"/>
      <c r="B1761" s="9"/>
      <c r="C1761" s="9"/>
      <c r="D1761" s="9"/>
      <c r="E1761" s="11"/>
      <c r="F1761" s="11"/>
      <c r="G1761" s="14"/>
      <c r="H1761" s="11"/>
      <c r="I1761" s="15">
        <v>5</v>
      </c>
      <c r="J1761" s="11">
        <v>85</v>
      </c>
      <c r="K1761" s="12">
        <f>CEILING(H1756*J1761/100*0.9,2.5)</f>
        <v>155</v>
      </c>
      <c r="M1761" s="9"/>
      <c r="N1761" s="14"/>
      <c r="O1761" s="11"/>
      <c r="P1761" s="11"/>
      <c r="Q1761" s="11"/>
      <c r="R1761" s="11"/>
      <c r="S1761" s="9"/>
      <c r="T1761" s="9"/>
      <c r="U1761" s="9"/>
      <c r="V1761" s="9"/>
      <c r="W1761" s="9"/>
      <c r="X1761" s="9"/>
      <c r="Y1761" s="9"/>
      <c r="Z1761" s="9"/>
      <c r="AA1761" s="9"/>
    </row>
    <row r="1762" spans="1:27" ht="16.5" thickTop="1" thickBot="1" x14ac:dyDescent="0.3">
      <c r="A1762" s="9"/>
      <c r="B1762" s="9"/>
      <c r="C1762">
        <f>IF(H1762&gt;3.4,0,H1762)+IF(O1762&gt;3.4,0,O1762)</f>
        <v>4</v>
      </c>
      <c r="D1762" t="s">
        <v>16</v>
      </c>
      <c r="E1762" t="s">
        <v>3</v>
      </c>
      <c r="F1762" s="9"/>
      <c r="G1762" s="14" t="s">
        <v>4</v>
      </c>
      <c r="H1762" s="11">
        <v>3</v>
      </c>
      <c r="I1762" s="11"/>
      <c r="J1762" s="11"/>
      <c r="K1762" s="11"/>
      <c r="L1762" s="9"/>
      <c r="M1762" s="9"/>
      <c r="N1762" s="14" t="s">
        <v>13</v>
      </c>
      <c r="O1762" s="11">
        <v>1</v>
      </c>
      <c r="P1762" s="11"/>
      <c r="Q1762" s="11"/>
      <c r="R1762" s="11"/>
      <c r="S1762" s="9"/>
      <c r="T1762" s="9"/>
      <c r="U1762" s="9"/>
      <c r="V1762" s="28" t="s">
        <v>28</v>
      </c>
      <c r="W1762" s="9"/>
      <c r="X1762" s="27" t="s">
        <v>25</v>
      </c>
      <c r="Y1762" s="9"/>
      <c r="Z1762" s="27" t="s">
        <v>26</v>
      </c>
      <c r="AA1762" s="9"/>
    </row>
    <row r="1763" spans="1:27" ht="31.5" thickTop="1" thickBot="1" x14ac:dyDescent="0.3">
      <c r="A1763" s="9"/>
      <c r="B1763" s="9"/>
      <c r="C1763" s="9"/>
      <c r="D1763" s="9"/>
      <c r="E1763" s="11"/>
      <c r="F1763" s="11"/>
      <c r="G1763" s="14"/>
      <c r="H1763" s="20">
        <f>H1742</f>
        <v>115</v>
      </c>
      <c r="I1763" s="11" t="s">
        <v>31</v>
      </c>
      <c r="J1763" s="11" t="s">
        <v>30</v>
      </c>
      <c r="K1763" s="11" t="s">
        <v>34</v>
      </c>
      <c r="L1763" s="10" t="s">
        <v>32</v>
      </c>
      <c r="M1763" s="10"/>
      <c r="N1763" s="14" t="s">
        <v>33</v>
      </c>
      <c r="O1763" s="20">
        <f>O1721+IF(S1724&lt;3.5,5,10)</f>
        <v>270</v>
      </c>
      <c r="P1763" s="11" t="s">
        <v>31</v>
      </c>
      <c r="Q1763" s="11" t="s">
        <v>30</v>
      </c>
      <c r="R1763" s="11" t="s">
        <v>34</v>
      </c>
      <c r="S1763" s="10" t="s">
        <v>32</v>
      </c>
      <c r="T1763" s="10"/>
      <c r="U1763" s="26" t="s">
        <v>34</v>
      </c>
      <c r="V1763" s="26" t="s">
        <v>48</v>
      </c>
      <c r="W1763" s="26" t="s">
        <v>34</v>
      </c>
      <c r="X1763" s="26" t="s">
        <v>48</v>
      </c>
      <c r="Y1763" s="26" t="s">
        <v>34</v>
      </c>
      <c r="Z1763" s="26" t="s">
        <v>48</v>
      </c>
      <c r="AA1763" s="9"/>
    </row>
    <row r="1764" spans="1:27" ht="16.5" thickTop="1" thickBot="1" x14ac:dyDescent="0.3">
      <c r="A1764" s="9"/>
      <c r="B1764" s="9"/>
      <c r="C1764" s="9"/>
      <c r="D1764" s="9"/>
      <c r="E1764" s="11"/>
      <c r="F1764" s="11"/>
      <c r="G1764" s="14"/>
      <c r="H1764" s="11"/>
      <c r="I1764" s="15">
        <v>5</v>
      </c>
      <c r="J1764" s="11">
        <v>75</v>
      </c>
      <c r="K1764" s="12">
        <f>CEILING(H1763*0.9*J1764/100,2.5)</f>
        <v>80</v>
      </c>
      <c r="M1764" s="9"/>
      <c r="N1764" s="14"/>
      <c r="O1764" s="11"/>
      <c r="P1764" s="15">
        <v>5</v>
      </c>
      <c r="Q1764" s="11">
        <v>65</v>
      </c>
      <c r="R1764" s="12">
        <f>CEILING(O1763*Q1764/100*0.9,5)</f>
        <v>160</v>
      </c>
      <c r="T1764" s="9"/>
      <c r="U1764" s="8">
        <f>IF(V1746&gt;11.5,U1746+2.5,U1746)</f>
        <v>17.5</v>
      </c>
      <c r="V1764" s="4"/>
      <c r="W1764" s="8">
        <f>IF(X1746&gt;11.5,W1746+2.5,W1746)</f>
        <v>35</v>
      </c>
      <c r="X1764" s="24"/>
      <c r="Y1764" s="8">
        <f>IF(Z1746&gt;11.5,Y1746+2,Y1746)</f>
        <v>8</v>
      </c>
      <c r="Z1764" s="24"/>
      <c r="AA1764" s="9"/>
    </row>
    <row r="1765" spans="1:27" ht="16.5" thickTop="1" thickBot="1" x14ac:dyDescent="0.3">
      <c r="A1765" s="9"/>
      <c r="B1765" s="9"/>
      <c r="C1765" s="9"/>
      <c r="D1765" s="9"/>
      <c r="E1765" s="11"/>
      <c r="F1765" s="11"/>
      <c r="G1765" s="14"/>
      <c r="H1765" s="11"/>
      <c r="I1765" s="15">
        <v>3</v>
      </c>
      <c r="J1765" s="11">
        <v>85</v>
      </c>
      <c r="K1765" s="12">
        <f>CEILING(H1763*0.9*J1765/100,2.5)</f>
        <v>90</v>
      </c>
      <c r="M1765" s="9"/>
      <c r="N1765" s="14"/>
      <c r="O1765" s="11"/>
      <c r="P1765" s="15">
        <v>5</v>
      </c>
      <c r="Q1765" s="11">
        <v>65</v>
      </c>
      <c r="R1765" s="12">
        <f>CEILING(O1763*Q1765/100*0.9,5)</f>
        <v>160</v>
      </c>
      <c r="T1765" s="9"/>
      <c r="U1765" s="8">
        <f>U1764</f>
        <v>17.5</v>
      </c>
      <c r="V1765" s="3"/>
      <c r="W1765" s="8">
        <f>W1764</f>
        <v>35</v>
      </c>
      <c r="X1765" s="24"/>
      <c r="Y1765" s="8">
        <f>Y1764</f>
        <v>8</v>
      </c>
      <c r="Z1765" s="24"/>
      <c r="AA1765" s="9"/>
    </row>
    <row r="1766" spans="1:27" ht="16.5" thickTop="1" thickBot="1" x14ac:dyDescent="0.3">
      <c r="A1766" s="9"/>
      <c r="B1766" s="9"/>
      <c r="C1766" s="9"/>
      <c r="D1766" s="9"/>
      <c r="E1766" s="11"/>
      <c r="F1766" s="11"/>
      <c r="G1766" s="14"/>
      <c r="H1766" s="11" t="s">
        <v>35</v>
      </c>
      <c r="I1766" s="15">
        <v>1</v>
      </c>
      <c r="J1766" s="11">
        <v>95</v>
      </c>
      <c r="K1766" s="12">
        <f>CEILING(H1763*0.9*J1766/100,2.5)</f>
        <v>100</v>
      </c>
      <c r="M1766" s="9"/>
      <c r="N1766" s="14"/>
      <c r="O1766" s="11"/>
      <c r="P1766" s="15">
        <v>5</v>
      </c>
      <c r="Q1766" s="11">
        <v>75</v>
      </c>
      <c r="R1766" s="12">
        <f>CEILING(O1763*Q1766/100*0.9,5)</f>
        <v>185</v>
      </c>
      <c r="T1766" s="9"/>
      <c r="U1766" s="8">
        <f>U1765</f>
        <v>17.5</v>
      </c>
      <c r="W1766" s="8">
        <f>W1765</f>
        <v>35</v>
      </c>
      <c r="X1766" s="24"/>
      <c r="Y1766" s="8">
        <f>Y1765</f>
        <v>8</v>
      </c>
      <c r="Z1766" s="24"/>
      <c r="AA1766" s="9"/>
    </row>
    <row r="1767" spans="1:27" ht="16.5" thickTop="1" thickBot="1" x14ac:dyDescent="0.3">
      <c r="A1767" s="9"/>
      <c r="B1767" s="9"/>
      <c r="C1767" s="9"/>
      <c r="D1767" s="9"/>
      <c r="E1767" s="11"/>
      <c r="F1767" s="11"/>
      <c r="G1767" s="14"/>
      <c r="H1767" s="11"/>
      <c r="I1767" s="11"/>
      <c r="J1767" s="11"/>
      <c r="K1767" s="11"/>
      <c r="L1767" s="9"/>
      <c r="M1767" s="9"/>
      <c r="N1767" s="14"/>
      <c r="O1767" s="11"/>
      <c r="P1767" s="15">
        <v>5</v>
      </c>
      <c r="Q1767" s="11">
        <v>75</v>
      </c>
      <c r="R1767" s="12">
        <f>CEILING(O1763*Q1767/100*0.9,5)</f>
        <v>185</v>
      </c>
      <c r="T1767" s="9"/>
      <c r="U1767" s="8">
        <f>U1766</f>
        <v>17.5</v>
      </c>
      <c r="W1767" s="8">
        <f>W1766</f>
        <v>35</v>
      </c>
      <c r="X1767" s="25"/>
      <c r="Y1767" s="8">
        <f>Y1766</f>
        <v>8</v>
      </c>
      <c r="Z1767" s="25"/>
      <c r="AA1767" s="9"/>
    </row>
    <row r="1768" spans="1:27" ht="16.5" thickTop="1" thickBot="1" x14ac:dyDescent="0.3">
      <c r="A1768" s="9"/>
      <c r="B1768" s="9"/>
      <c r="C1768" s="9"/>
      <c r="D1768" s="9"/>
      <c r="E1768" s="11"/>
      <c r="F1768" s="11"/>
      <c r="G1768" s="14"/>
      <c r="H1768" s="11"/>
      <c r="I1768" s="11"/>
      <c r="J1768" s="11"/>
      <c r="K1768" s="11"/>
      <c r="L1768" s="9"/>
      <c r="M1768" s="9"/>
      <c r="N1768" s="14"/>
      <c r="O1768" s="11"/>
      <c r="P1768" s="16">
        <v>5</v>
      </c>
      <c r="Q1768" s="11">
        <v>85</v>
      </c>
      <c r="R1768" s="12">
        <f>CEILING(O1763*Q1768/100*0.9,5)</f>
        <v>210</v>
      </c>
      <c r="T1768" s="9"/>
      <c r="U1768" s="9"/>
      <c r="V1768" s="9"/>
      <c r="W1768" s="9"/>
      <c r="X1768" s="9"/>
      <c r="Y1768" s="9"/>
      <c r="Z1768" s="9"/>
      <c r="AA1768" s="9"/>
    </row>
    <row r="1769" spans="1:27" ht="16.5" thickTop="1" thickBot="1" x14ac:dyDescent="0.3">
      <c r="A1769" s="9"/>
      <c r="B1769" s="9"/>
      <c r="C1769">
        <f>IF(H1769&gt;3.4,0,H1769)+IF(O1769&gt;3.4,0,O1769)</f>
        <v>2</v>
      </c>
      <c r="D1769" t="s">
        <v>17</v>
      </c>
      <c r="E1769" t="s">
        <v>2</v>
      </c>
      <c r="F1769" s="9"/>
      <c r="G1769" s="14" t="s">
        <v>14</v>
      </c>
      <c r="H1769" s="11">
        <v>2</v>
      </c>
      <c r="I1769" s="11"/>
      <c r="J1769" s="11"/>
      <c r="K1769" s="11"/>
      <c r="L1769" s="9"/>
      <c r="M1769" s="9"/>
      <c r="N1769" s="14" t="s">
        <v>12</v>
      </c>
      <c r="O1769" s="11">
        <v>4</v>
      </c>
      <c r="P1769" s="11"/>
      <c r="Q1769" s="11"/>
      <c r="R1769" s="11"/>
      <c r="S1769" s="9"/>
      <c r="T1769" s="9"/>
      <c r="U1769" s="9"/>
      <c r="V1769" s="27" t="s">
        <v>47</v>
      </c>
      <c r="W1769" s="9"/>
      <c r="X1769" s="17" t="s">
        <v>27</v>
      </c>
      <c r="Y1769" s="9"/>
      <c r="Z1769" s="9"/>
      <c r="AA1769" s="9"/>
    </row>
    <row r="1770" spans="1:27" ht="31.5" thickTop="1" thickBot="1" x14ac:dyDescent="0.3">
      <c r="A1770" s="9"/>
      <c r="B1770" s="9"/>
      <c r="C1770" s="9"/>
      <c r="D1770" s="9"/>
      <c r="E1770" s="11"/>
      <c r="F1770" s="11"/>
      <c r="G1770" s="14" t="s">
        <v>33</v>
      </c>
      <c r="H1770" s="20">
        <f>H1756</f>
        <v>202.5</v>
      </c>
      <c r="I1770" s="11" t="s">
        <v>31</v>
      </c>
      <c r="J1770" s="11" t="s">
        <v>30</v>
      </c>
      <c r="K1770" s="11" t="s">
        <v>34</v>
      </c>
      <c r="L1770" s="10" t="s">
        <v>32</v>
      </c>
      <c r="M1770" s="10"/>
      <c r="N1770" s="14" t="s">
        <v>33</v>
      </c>
      <c r="O1770" s="20">
        <f>O1756</f>
        <v>227.5</v>
      </c>
      <c r="P1770" s="11" t="s">
        <v>31</v>
      </c>
      <c r="Q1770" s="11" t="s">
        <v>30</v>
      </c>
      <c r="R1770" s="11" t="s">
        <v>34</v>
      </c>
      <c r="S1770" s="10" t="s">
        <v>32</v>
      </c>
      <c r="T1770" s="10"/>
      <c r="U1770" s="26" t="s">
        <v>34</v>
      </c>
      <c r="V1770" s="26" t="s">
        <v>48</v>
      </c>
      <c r="W1770" s="26" t="s">
        <v>34</v>
      </c>
      <c r="X1770" s="26" t="s">
        <v>48</v>
      </c>
      <c r="Y1770" s="9"/>
      <c r="Z1770" s="9"/>
      <c r="AA1770" s="9"/>
    </row>
    <row r="1771" spans="1:27" ht="16.5" thickTop="1" thickBot="1" x14ac:dyDescent="0.3">
      <c r="A1771" s="9"/>
      <c r="B1771" s="9"/>
      <c r="C1771" s="9"/>
      <c r="D1771" s="9"/>
      <c r="E1771" s="11"/>
      <c r="F1771" s="11"/>
      <c r="G1771" s="14"/>
      <c r="H1771" s="11"/>
      <c r="I1771" s="15">
        <v>3</v>
      </c>
      <c r="J1771" s="11">
        <v>70</v>
      </c>
      <c r="K1771" s="12">
        <f>CEILING(H1770*J1771/100*0.9,2.5)</f>
        <v>130</v>
      </c>
      <c r="M1771" s="9"/>
      <c r="N1771" s="14"/>
      <c r="O1771" s="11"/>
      <c r="P1771" s="15">
        <v>5</v>
      </c>
      <c r="Q1771" s="11">
        <v>40</v>
      </c>
      <c r="R1771" s="12">
        <f>CEILING(O1770*Q1771/100*0.9,5)</f>
        <v>85</v>
      </c>
      <c r="T1771" s="9"/>
      <c r="U1771" s="8">
        <f>IF(V1753&gt;11.5,U1753+2.5,U1753)</f>
        <v>60</v>
      </c>
      <c r="W1771" s="8">
        <f>IF(X1753&gt;11.5,W1753+2.5,W1753)</f>
        <v>42.5</v>
      </c>
      <c r="X1771" s="24"/>
      <c r="Y1771" s="9"/>
      <c r="Z1771" s="9"/>
      <c r="AA1771" s="9"/>
    </row>
    <row r="1772" spans="1:27" ht="16.5" thickTop="1" thickBot="1" x14ac:dyDescent="0.3">
      <c r="A1772" s="9"/>
      <c r="B1772" s="9"/>
      <c r="C1772" s="9"/>
      <c r="D1772" s="9"/>
      <c r="E1772" s="11"/>
      <c r="F1772" s="11"/>
      <c r="G1772" s="14"/>
      <c r="H1772" s="11"/>
      <c r="I1772" s="15">
        <v>3</v>
      </c>
      <c r="J1772" s="11">
        <v>70</v>
      </c>
      <c r="K1772" s="12">
        <f>CEILING(H1770*J1772/100*0.9,2.5)</f>
        <v>130</v>
      </c>
      <c r="M1772" s="9"/>
      <c r="N1772" s="14"/>
      <c r="O1772" s="11"/>
      <c r="P1772" s="15">
        <v>5</v>
      </c>
      <c r="Q1772" s="11">
        <v>40</v>
      </c>
      <c r="R1772" s="12">
        <f>CEILING(O1770*Q1772/100*0.9,5)</f>
        <v>85</v>
      </c>
      <c r="T1772" s="9"/>
      <c r="U1772" s="8">
        <f>U1771</f>
        <v>60</v>
      </c>
      <c r="W1772" s="8">
        <f>W1771</f>
        <v>42.5</v>
      </c>
      <c r="X1772" s="24"/>
      <c r="Y1772" s="9"/>
      <c r="Z1772" s="9"/>
      <c r="AA1772" s="9"/>
    </row>
    <row r="1773" spans="1:27" ht="16.5" thickTop="1" thickBot="1" x14ac:dyDescent="0.3">
      <c r="A1773" s="9"/>
      <c r="B1773" s="9"/>
      <c r="C1773" s="9"/>
      <c r="D1773" s="9"/>
      <c r="E1773" s="11"/>
      <c r="F1773" s="11"/>
      <c r="G1773" s="14"/>
      <c r="H1773" s="11"/>
      <c r="I1773" s="15">
        <v>3</v>
      </c>
      <c r="J1773" s="11">
        <v>80</v>
      </c>
      <c r="K1773" s="12">
        <f>CEILING(H1770*J1773/100*0.9,2.5)</f>
        <v>147.5</v>
      </c>
      <c r="M1773" s="9"/>
      <c r="N1773" s="14"/>
      <c r="O1773" s="11"/>
      <c r="P1773" s="15">
        <v>5</v>
      </c>
      <c r="Q1773" s="11">
        <v>50</v>
      </c>
      <c r="R1773" s="12">
        <f>CEILING(O1770*Q1773/100*0.9,5)</f>
        <v>105</v>
      </c>
      <c r="T1773" s="9"/>
      <c r="U1773" s="8">
        <f>U1772</f>
        <v>60</v>
      </c>
      <c r="W1773" s="8">
        <f>W1772</f>
        <v>42.5</v>
      </c>
      <c r="X1773" s="24"/>
      <c r="Y1773" s="9"/>
      <c r="Z1773" s="9"/>
      <c r="AA1773" s="9"/>
    </row>
    <row r="1774" spans="1:27" ht="16.5" thickTop="1" thickBot="1" x14ac:dyDescent="0.3">
      <c r="A1774" s="9"/>
      <c r="B1774" s="9"/>
      <c r="C1774" s="9"/>
      <c r="D1774" s="9"/>
      <c r="E1774" s="11"/>
      <c r="F1774" s="11"/>
      <c r="G1774" s="14"/>
      <c r="H1774" s="11"/>
      <c r="I1774" s="15">
        <v>3</v>
      </c>
      <c r="J1774" s="11">
        <v>80</v>
      </c>
      <c r="K1774" s="12">
        <f>CEILING(H1770*J1774/100*0.9,2.5)</f>
        <v>147.5</v>
      </c>
      <c r="M1774" s="9"/>
      <c r="N1774" s="14"/>
      <c r="O1774" s="11"/>
      <c r="P1774" s="15">
        <v>5</v>
      </c>
      <c r="Q1774" s="11">
        <v>50</v>
      </c>
      <c r="R1774" s="12">
        <f>CEILING(O1770*Q1774/100*0.9,5)</f>
        <v>105</v>
      </c>
      <c r="T1774" s="9"/>
      <c r="U1774" s="8">
        <f>U1773</f>
        <v>60</v>
      </c>
      <c r="W1774" s="8">
        <f>W1773</f>
        <v>42.5</v>
      </c>
      <c r="X1774" s="25"/>
      <c r="Y1774" s="9"/>
      <c r="Z1774" s="9"/>
      <c r="AA1774" s="9"/>
    </row>
    <row r="1775" spans="1:27" ht="16.5" thickTop="1" thickBot="1" x14ac:dyDescent="0.3">
      <c r="A1775" s="9"/>
      <c r="B1775" s="9"/>
      <c r="C1775" s="9"/>
      <c r="D1775" s="9"/>
      <c r="E1775" s="11"/>
      <c r="F1775" s="11"/>
      <c r="G1775" s="14"/>
      <c r="H1775" s="11"/>
      <c r="I1775" s="15">
        <v>3</v>
      </c>
      <c r="J1775" s="11">
        <v>90</v>
      </c>
      <c r="K1775" s="12">
        <f>CEILING(H1770*J1775/100*0.9,2.5)</f>
        <v>165</v>
      </c>
      <c r="M1775" s="9"/>
      <c r="N1775" s="14"/>
      <c r="O1775" s="11"/>
      <c r="P1775" s="15">
        <v>5</v>
      </c>
      <c r="Q1775" s="11">
        <v>60</v>
      </c>
      <c r="R1775" s="12">
        <f>CEILING(O1770*Q1775/100*0.9,5)</f>
        <v>125</v>
      </c>
      <c r="T1775" s="9"/>
      <c r="U1775" s="9"/>
      <c r="V1775" s="9"/>
      <c r="W1775" s="9"/>
      <c r="X1775" s="9"/>
      <c r="Y1775" s="9"/>
      <c r="Z1775" s="9"/>
      <c r="AA1775" s="9"/>
    </row>
    <row r="1776" spans="1:27" ht="16.5" thickTop="1" thickBot="1" x14ac:dyDescent="0.3">
      <c r="A1776" s="9"/>
      <c r="B1776" s="1" t="s">
        <v>152</v>
      </c>
      <c r="C1776" s="18">
        <f>IF(H1776&gt;3.4,0,H1776)+IF(O1776&gt;3.4,0,O1776)</f>
        <v>4</v>
      </c>
      <c r="D1776" s="18" t="s">
        <v>15</v>
      </c>
      <c r="E1776" s="34" t="s">
        <v>2</v>
      </c>
      <c r="F1776" s="11"/>
      <c r="G1776" s="14" t="s">
        <v>14</v>
      </c>
      <c r="H1776" s="11">
        <v>3</v>
      </c>
      <c r="I1776" s="11"/>
      <c r="J1776" s="11"/>
      <c r="K1776" s="11"/>
      <c r="L1776" s="9"/>
      <c r="M1776" s="9"/>
      <c r="N1776" s="14" t="s">
        <v>12</v>
      </c>
      <c r="O1776" s="11">
        <v>1</v>
      </c>
      <c r="P1776" s="11"/>
      <c r="Q1776" s="11"/>
      <c r="R1776" s="11"/>
      <c r="S1776" s="9"/>
      <c r="T1776" s="9"/>
      <c r="U1776" s="30"/>
      <c r="V1776" s="29" t="s">
        <v>49</v>
      </c>
      <c r="W1776" s="9"/>
      <c r="X1776" s="31" t="s">
        <v>27</v>
      </c>
      <c r="Y1776" s="9"/>
      <c r="Z1776" s="9"/>
      <c r="AA1776" s="9"/>
    </row>
    <row r="1777" spans="1:27" ht="31.5" thickTop="1" thickBot="1" x14ac:dyDescent="0.3">
      <c r="A1777" s="9"/>
      <c r="B1777" s="9"/>
      <c r="C1777" s="9"/>
      <c r="D1777" s="9"/>
      <c r="E1777" s="11"/>
      <c r="F1777" s="11"/>
      <c r="G1777" s="14"/>
      <c r="H1777" s="20">
        <f>H1770</f>
        <v>202.5</v>
      </c>
      <c r="I1777" s="11" t="s">
        <v>31</v>
      </c>
      <c r="J1777" s="11" t="s">
        <v>30</v>
      </c>
      <c r="K1777" s="11" t="s">
        <v>34</v>
      </c>
      <c r="L1777" s="10" t="s">
        <v>32</v>
      </c>
      <c r="M1777" s="10"/>
      <c r="N1777" s="14" t="s">
        <v>33</v>
      </c>
      <c r="O1777" s="20">
        <f>O1756+IF(S1759&lt;3.5,2.5,5)</f>
        <v>230</v>
      </c>
      <c r="P1777" s="11" t="s">
        <v>31</v>
      </c>
      <c r="Q1777" s="11" t="s">
        <v>30</v>
      </c>
      <c r="R1777" s="11" t="s">
        <v>34</v>
      </c>
      <c r="S1777" s="10" t="s">
        <v>32</v>
      </c>
      <c r="T1777" s="10"/>
      <c r="U1777" s="26" t="s">
        <v>34</v>
      </c>
      <c r="V1777" s="26" t="s">
        <v>48</v>
      </c>
      <c r="W1777" s="26" t="s">
        <v>34</v>
      </c>
      <c r="X1777" s="26" t="s">
        <v>48</v>
      </c>
      <c r="Y1777" s="9"/>
      <c r="Z1777" s="9"/>
      <c r="AA1777" s="9"/>
    </row>
    <row r="1778" spans="1:27" ht="16.5" thickTop="1" thickBot="1" x14ac:dyDescent="0.3">
      <c r="A1778" s="9"/>
      <c r="B1778" s="9"/>
      <c r="C1778" s="9"/>
      <c r="D1778" s="9"/>
      <c r="E1778" s="11"/>
      <c r="F1778" s="11"/>
      <c r="G1778" s="14"/>
      <c r="H1778" s="11"/>
      <c r="I1778" s="15">
        <v>5</v>
      </c>
      <c r="J1778" s="11">
        <v>75</v>
      </c>
      <c r="K1778" s="12">
        <f>CEILING(H1777*0.9*J1778/100,2.5)</f>
        <v>137.5</v>
      </c>
      <c r="M1778" s="9"/>
      <c r="N1778" s="14"/>
      <c r="O1778" s="11"/>
      <c r="P1778" s="15">
        <v>5</v>
      </c>
      <c r="Q1778" s="11">
        <v>65</v>
      </c>
      <c r="R1778" s="12">
        <f>CEILING(O1777*Q1778/100*0.9,5)</f>
        <v>135</v>
      </c>
      <c r="T1778" s="9"/>
      <c r="U1778" s="8">
        <f>IF(V1760&gt;11.5,U1760+2.5,U1760)</f>
        <v>70</v>
      </c>
      <c r="V1778" s="4"/>
      <c r="W1778" s="8">
        <f>IF(X1774&gt;11.5,W1774+2.5,W1774)</f>
        <v>42.5</v>
      </c>
      <c r="X1778" s="24"/>
      <c r="Y1778" s="9"/>
      <c r="Z1778" s="9"/>
      <c r="AA1778" s="9"/>
    </row>
    <row r="1779" spans="1:27" ht="16.5" thickTop="1" thickBot="1" x14ac:dyDescent="0.3">
      <c r="A1779" s="9"/>
      <c r="B1779" s="9"/>
      <c r="C1779" s="9"/>
      <c r="D1779" s="9"/>
      <c r="E1779" s="11"/>
      <c r="F1779" s="11"/>
      <c r="G1779" s="14"/>
      <c r="H1779" s="11"/>
      <c r="I1779" s="15">
        <v>3</v>
      </c>
      <c r="J1779" s="11">
        <v>85</v>
      </c>
      <c r="K1779" s="12">
        <f>CEILING(H1777*0.9*J1779/100,2.5)</f>
        <v>155</v>
      </c>
      <c r="M1779" s="9"/>
      <c r="N1779" s="14"/>
      <c r="O1779" s="11"/>
      <c r="P1779" s="15">
        <v>5</v>
      </c>
      <c r="Q1779" s="11">
        <v>65</v>
      </c>
      <c r="R1779" s="12">
        <f>CEILING(O1777*Q1779/100*0.9,5)</f>
        <v>135</v>
      </c>
      <c r="T1779" s="9"/>
      <c r="U1779" s="8">
        <f>U1778</f>
        <v>70</v>
      </c>
      <c r="V1779" s="4"/>
      <c r="W1779" s="8">
        <f>W1778</f>
        <v>42.5</v>
      </c>
      <c r="X1779" s="24"/>
      <c r="Y1779" s="9"/>
      <c r="Z1779" s="9"/>
      <c r="AA1779" s="9"/>
    </row>
    <row r="1780" spans="1:27" ht="16.5" thickTop="1" thickBot="1" x14ac:dyDescent="0.3">
      <c r="A1780" s="9"/>
      <c r="B1780" s="9"/>
      <c r="C1780" s="9"/>
      <c r="D1780" s="9"/>
      <c r="E1780" s="11"/>
      <c r="F1780" s="11"/>
      <c r="G1780" s="14"/>
      <c r="H1780" s="11" t="s">
        <v>35</v>
      </c>
      <c r="I1780" s="15">
        <v>1</v>
      </c>
      <c r="J1780" s="11">
        <v>95</v>
      </c>
      <c r="K1780" s="12">
        <f>CEILING(H1777*0.9*J1780/100,2.5)</f>
        <v>175</v>
      </c>
      <c r="M1780" s="9"/>
      <c r="N1780" s="14"/>
      <c r="O1780" s="11"/>
      <c r="P1780" s="15">
        <v>5</v>
      </c>
      <c r="Q1780" s="11">
        <v>75</v>
      </c>
      <c r="R1780" s="12">
        <f>CEILING(O1777*Q1780/100*0.9,5)</f>
        <v>160</v>
      </c>
      <c r="T1780" s="9"/>
      <c r="U1780" s="8">
        <f>U1779</f>
        <v>70</v>
      </c>
      <c r="V1780" s="4"/>
      <c r="W1780" s="8">
        <f>W1779</f>
        <v>42.5</v>
      </c>
      <c r="X1780" s="24"/>
      <c r="Y1780" s="9"/>
      <c r="Z1780" s="9"/>
      <c r="AA1780" s="9"/>
    </row>
    <row r="1781" spans="1:27" ht="16.5" thickTop="1" thickBot="1" x14ac:dyDescent="0.3">
      <c r="A1781" s="9"/>
      <c r="B1781" s="9"/>
      <c r="C1781" s="9"/>
      <c r="D1781" s="9"/>
      <c r="E1781" s="11"/>
      <c r="F1781" s="11"/>
      <c r="G1781" s="14"/>
      <c r="H1781" s="11"/>
      <c r="I1781" s="11"/>
      <c r="J1781" s="11"/>
      <c r="K1781" s="11"/>
      <c r="L1781" s="9"/>
      <c r="M1781" s="9"/>
      <c r="N1781" s="14"/>
      <c r="O1781" s="11"/>
      <c r="P1781" s="15">
        <v>5</v>
      </c>
      <c r="Q1781" s="11">
        <v>75</v>
      </c>
      <c r="R1781" s="12">
        <f>CEILING(O1777*Q1781/100*0.9,5)</f>
        <v>160</v>
      </c>
      <c r="T1781" s="9"/>
      <c r="U1781" s="8">
        <f>U1780</f>
        <v>70</v>
      </c>
      <c r="V1781" s="4"/>
      <c r="W1781" s="8">
        <f>W1780</f>
        <v>42.5</v>
      </c>
      <c r="X1781" s="25"/>
      <c r="Y1781" s="9"/>
      <c r="Z1781" s="9"/>
      <c r="AA1781" s="9"/>
    </row>
    <row r="1782" spans="1:27" ht="16.5" thickTop="1" thickBot="1" x14ac:dyDescent="0.3">
      <c r="A1782" s="9"/>
      <c r="B1782" s="9"/>
      <c r="C1782" s="9"/>
      <c r="D1782" s="9"/>
      <c r="E1782" s="11"/>
      <c r="F1782" s="11"/>
      <c r="G1782" s="14"/>
      <c r="H1782" s="11"/>
      <c r="I1782" s="11"/>
      <c r="J1782" s="11"/>
      <c r="K1782" s="11"/>
      <c r="L1782" s="9"/>
      <c r="M1782" s="9"/>
      <c r="N1782" s="14"/>
      <c r="O1782" s="11"/>
      <c r="P1782" s="16">
        <v>5</v>
      </c>
      <c r="Q1782" s="11">
        <v>85</v>
      </c>
      <c r="R1782" s="12">
        <f>CEILING(O1777*Q1782/100*0.9,5)</f>
        <v>180</v>
      </c>
      <c r="T1782" s="9"/>
      <c r="U1782" s="9"/>
      <c r="V1782" s="9"/>
      <c r="W1782" s="9"/>
      <c r="X1782" s="9"/>
      <c r="Y1782" s="9"/>
      <c r="Z1782" s="9"/>
      <c r="AA1782" s="9"/>
    </row>
    <row r="1783" spans="1:27" ht="16.5" thickTop="1" thickBot="1" x14ac:dyDescent="0.3">
      <c r="A1783" s="9"/>
      <c r="B1783" s="9"/>
      <c r="C1783">
        <f>IF(H1783&gt;3.4,0,H1783)+IF(O1783&gt;3.4,0,O1783)</f>
        <v>2</v>
      </c>
      <c r="D1783" t="s">
        <v>16</v>
      </c>
      <c r="E1783" t="s">
        <v>3</v>
      </c>
      <c r="F1783" s="9"/>
      <c r="G1783" s="14" t="s">
        <v>4</v>
      </c>
      <c r="H1783" s="11">
        <v>4</v>
      </c>
      <c r="I1783" s="11"/>
      <c r="J1783" s="11"/>
      <c r="K1783" s="11"/>
      <c r="L1783" s="9"/>
      <c r="M1783" s="9"/>
      <c r="N1783" s="14" t="s">
        <v>13</v>
      </c>
      <c r="O1783" s="11">
        <v>2</v>
      </c>
      <c r="P1783" s="11"/>
      <c r="Q1783" s="11"/>
      <c r="R1783" s="11"/>
      <c r="S1783" s="9"/>
      <c r="T1783" s="9"/>
      <c r="U1783" s="9"/>
      <c r="V1783" s="28" t="s">
        <v>28</v>
      </c>
      <c r="W1783" s="9"/>
      <c r="X1783" s="27" t="s">
        <v>25</v>
      </c>
      <c r="Y1783" s="9"/>
      <c r="Z1783" s="27" t="s">
        <v>26</v>
      </c>
      <c r="AA1783" s="9"/>
    </row>
    <row r="1784" spans="1:27" ht="31.5" thickTop="1" thickBot="1" x14ac:dyDescent="0.3">
      <c r="A1784" s="9"/>
      <c r="B1784" s="9"/>
      <c r="C1784" s="9"/>
      <c r="D1784" s="9"/>
      <c r="E1784" s="11"/>
      <c r="F1784" s="11"/>
      <c r="G1784" s="14" t="s">
        <v>33</v>
      </c>
      <c r="H1784" s="20">
        <f>H1763</f>
        <v>115</v>
      </c>
      <c r="I1784" s="11" t="s">
        <v>31</v>
      </c>
      <c r="J1784" s="11" t="s">
        <v>30</v>
      </c>
      <c r="K1784" s="11" t="s">
        <v>34</v>
      </c>
      <c r="L1784" s="10" t="s">
        <v>32</v>
      </c>
      <c r="M1784" s="10"/>
      <c r="N1784" s="14" t="s">
        <v>33</v>
      </c>
      <c r="O1784" s="20">
        <f>O1763</f>
        <v>270</v>
      </c>
      <c r="P1784" s="11" t="s">
        <v>31</v>
      </c>
      <c r="Q1784" s="11" t="s">
        <v>30</v>
      </c>
      <c r="R1784" s="11" t="s">
        <v>34</v>
      </c>
      <c r="S1784" s="10" t="s">
        <v>32</v>
      </c>
      <c r="T1784" s="10"/>
      <c r="U1784" s="26" t="s">
        <v>34</v>
      </c>
      <c r="V1784" s="26" t="s">
        <v>48</v>
      </c>
      <c r="W1784" s="26" t="s">
        <v>34</v>
      </c>
      <c r="X1784" s="26" t="s">
        <v>48</v>
      </c>
      <c r="Y1784" s="26" t="s">
        <v>34</v>
      </c>
      <c r="Z1784" s="26" t="s">
        <v>48</v>
      </c>
      <c r="AA1784" s="9"/>
    </row>
    <row r="1785" spans="1:27" ht="16.5" thickTop="1" thickBot="1" x14ac:dyDescent="0.3">
      <c r="A1785" s="9"/>
      <c r="B1785" s="9"/>
      <c r="C1785" s="9"/>
      <c r="D1785" s="9"/>
      <c r="E1785" s="11"/>
      <c r="F1785" s="11"/>
      <c r="G1785" s="14"/>
      <c r="H1785" s="11"/>
      <c r="I1785" s="15">
        <v>5</v>
      </c>
      <c r="J1785" s="11">
        <v>40</v>
      </c>
      <c r="K1785" s="12">
        <f>CEILING(H1784*J1785/100*0.9,2.5)</f>
        <v>42.5</v>
      </c>
      <c r="M1785" s="9"/>
      <c r="N1785" s="14"/>
      <c r="O1785" s="11"/>
      <c r="P1785" s="15">
        <v>3</v>
      </c>
      <c r="Q1785" s="11">
        <v>70</v>
      </c>
      <c r="R1785" s="12">
        <f>CEILING(O1784*Q1785/100*0.9,5)</f>
        <v>175</v>
      </c>
      <c r="T1785" s="9"/>
      <c r="U1785" s="8">
        <f>IF(V1767&gt;11.5,U1767+2.5,U1767)</f>
        <v>17.5</v>
      </c>
      <c r="V1785" s="4"/>
      <c r="W1785" s="8">
        <f>IF(X1767&gt;11.5,W1767+2.5,W1767)</f>
        <v>35</v>
      </c>
      <c r="X1785" s="24"/>
      <c r="Y1785" s="8">
        <f>IF(Z1767&gt;11.5,Y1767+2,Y1767)</f>
        <v>8</v>
      </c>
      <c r="Z1785" s="24"/>
      <c r="AA1785" s="9"/>
    </row>
    <row r="1786" spans="1:27" ht="16.5" thickTop="1" thickBot="1" x14ac:dyDescent="0.3">
      <c r="A1786" s="9"/>
      <c r="B1786" s="9"/>
      <c r="C1786" s="9"/>
      <c r="D1786" s="9"/>
      <c r="E1786" s="11"/>
      <c r="F1786" s="11"/>
      <c r="G1786" s="14"/>
      <c r="H1786" s="11"/>
      <c r="I1786" s="15">
        <v>5</v>
      </c>
      <c r="J1786" s="11">
        <v>40</v>
      </c>
      <c r="K1786" s="12">
        <f>CEILING(H1784*J1786/100*0.9,2.5)</f>
        <v>42.5</v>
      </c>
      <c r="M1786" s="9"/>
      <c r="N1786" s="14"/>
      <c r="O1786" s="11"/>
      <c r="P1786" s="15">
        <v>3</v>
      </c>
      <c r="Q1786" s="11">
        <v>70</v>
      </c>
      <c r="R1786" s="12">
        <f>CEILING(O1784*Q1786/100*0.9,5)</f>
        <v>175</v>
      </c>
      <c r="T1786" s="9"/>
      <c r="U1786" s="8">
        <f>U1785</f>
        <v>17.5</v>
      </c>
      <c r="V1786" s="3"/>
      <c r="W1786" s="8">
        <f>W1785</f>
        <v>35</v>
      </c>
      <c r="X1786" s="24"/>
      <c r="Y1786" s="8">
        <f>Y1785</f>
        <v>8</v>
      </c>
      <c r="Z1786" s="24"/>
      <c r="AA1786" s="9"/>
    </row>
    <row r="1787" spans="1:27" ht="16.5" thickTop="1" thickBot="1" x14ac:dyDescent="0.3">
      <c r="A1787" s="9"/>
      <c r="B1787" s="9"/>
      <c r="C1787" s="9"/>
      <c r="D1787" s="9"/>
      <c r="E1787" s="11"/>
      <c r="F1787" s="11"/>
      <c r="G1787" s="14"/>
      <c r="H1787" s="11"/>
      <c r="I1787" s="15">
        <v>5</v>
      </c>
      <c r="J1787" s="11">
        <v>50</v>
      </c>
      <c r="K1787" s="12">
        <f>CEILING(H1784*J1787/100*0.9,2.5)</f>
        <v>52.5</v>
      </c>
      <c r="M1787" s="9"/>
      <c r="N1787" s="14"/>
      <c r="O1787" s="11"/>
      <c r="P1787" s="15">
        <v>3</v>
      </c>
      <c r="Q1787" s="11">
        <v>80</v>
      </c>
      <c r="R1787" s="12">
        <f>CEILING(O1784*Q1787/100*0.9,5)</f>
        <v>195</v>
      </c>
      <c r="T1787" s="9"/>
      <c r="U1787" s="8">
        <f>U1786</f>
        <v>17.5</v>
      </c>
      <c r="W1787" s="8">
        <f>W1786</f>
        <v>35</v>
      </c>
      <c r="X1787" s="24"/>
      <c r="Y1787" s="8">
        <f>Y1786</f>
        <v>8</v>
      </c>
      <c r="Z1787" s="24"/>
      <c r="AA1787" s="9"/>
    </row>
    <row r="1788" spans="1:27" ht="16.5" thickTop="1" thickBot="1" x14ac:dyDescent="0.3">
      <c r="A1788" s="9"/>
      <c r="B1788" s="9"/>
      <c r="C1788" s="9"/>
      <c r="D1788" s="9"/>
      <c r="E1788" s="11"/>
      <c r="F1788" s="11"/>
      <c r="G1788" s="14"/>
      <c r="H1788" s="11"/>
      <c r="I1788" s="15">
        <v>5</v>
      </c>
      <c r="J1788" s="11">
        <v>50</v>
      </c>
      <c r="K1788" s="12">
        <f>CEILING(H1784*J1788/100*0.9,2.5)</f>
        <v>52.5</v>
      </c>
      <c r="M1788" s="9"/>
      <c r="N1788" s="14"/>
      <c r="O1788" s="11"/>
      <c r="P1788" s="15">
        <v>3</v>
      </c>
      <c r="Q1788" s="11">
        <v>80</v>
      </c>
      <c r="R1788" s="12">
        <f>CEILING(O1784*Q1788/100*0.9,5)</f>
        <v>195</v>
      </c>
      <c r="T1788" s="9"/>
      <c r="U1788" s="8">
        <f>U1787</f>
        <v>17.5</v>
      </c>
      <c r="W1788" s="8">
        <f>W1787</f>
        <v>35</v>
      </c>
      <c r="X1788" s="25"/>
      <c r="Y1788" s="8">
        <f>Y1787</f>
        <v>8</v>
      </c>
      <c r="Z1788" s="25"/>
      <c r="AA1788" s="9"/>
    </row>
    <row r="1789" spans="1:27" ht="16.5" thickTop="1" thickBot="1" x14ac:dyDescent="0.3">
      <c r="A1789" s="9"/>
      <c r="B1789" s="9"/>
      <c r="C1789" s="9"/>
      <c r="D1789" s="9"/>
      <c r="E1789" s="11"/>
      <c r="F1789" s="11"/>
      <c r="G1789" s="14"/>
      <c r="H1789" s="11"/>
      <c r="I1789" s="16">
        <v>5</v>
      </c>
      <c r="J1789" s="11">
        <v>60</v>
      </c>
      <c r="K1789" s="12">
        <f>CEILING(H1784*J1789/100*0.9,2.5)</f>
        <v>62.5</v>
      </c>
      <c r="M1789" s="9"/>
      <c r="N1789" s="14"/>
      <c r="O1789" s="11"/>
      <c r="P1789" s="16">
        <v>3</v>
      </c>
      <c r="Q1789" s="11">
        <v>90</v>
      </c>
      <c r="R1789" s="12">
        <f>CEILING(O1784*Q1789/100*0.9,5)</f>
        <v>220</v>
      </c>
      <c r="T1789" s="9"/>
      <c r="U1789" s="9"/>
      <c r="V1789" s="9"/>
      <c r="W1789" s="9"/>
      <c r="X1789" s="9"/>
      <c r="Y1789" s="9"/>
      <c r="Z1789" s="9"/>
      <c r="AA1789" s="9"/>
    </row>
    <row r="1790" spans="1:27" ht="16.5" thickTop="1" thickBot="1" x14ac:dyDescent="0.3">
      <c r="A1790" s="9"/>
      <c r="B1790" s="9"/>
      <c r="C1790">
        <f>IF(H1790&gt;3.4,0,H1790)+IF(O1790&gt;3.4,0,O1790)</f>
        <v>2</v>
      </c>
      <c r="D1790" t="s">
        <v>17</v>
      </c>
      <c r="E1790" t="s">
        <v>2</v>
      </c>
      <c r="F1790" s="9"/>
      <c r="G1790" s="14" t="s">
        <v>14</v>
      </c>
      <c r="H1790" s="11">
        <v>4</v>
      </c>
      <c r="I1790" s="11"/>
      <c r="J1790" s="11"/>
      <c r="K1790" s="11"/>
      <c r="L1790" s="9"/>
      <c r="M1790" s="9"/>
      <c r="N1790" s="14" t="s">
        <v>12</v>
      </c>
      <c r="O1790" s="11">
        <v>2</v>
      </c>
      <c r="P1790" s="11"/>
      <c r="Q1790" s="11"/>
      <c r="R1790" s="11"/>
      <c r="S1790" s="9"/>
      <c r="T1790" s="9"/>
      <c r="U1790" s="9"/>
      <c r="V1790" s="27" t="s">
        <v>47</v>
      </c>
      <c r="W1790" s="9"/>
      <c r="X1790" s="17" t="s">
        <v>27</v>
      </c>
      <c r="Y1790" s="9"/>
      <c r="Z1790" s="9"/>
      <c r="AA1790" s="9"/>
    </row>
    <row r="1791" spans="1:27" ht="31.5" thickTop="1" thickBot="1" x14ac:dyDescent="0.3">
      <c r="A1791" s="9"/>
      <c r="B1791" s="9"/>
      <c r="C1791" s="9"/>
      <c r="D1791" s="9"/>
      <c r="E1791" s="11"/>
      <c r="F1791" s="11"/>
      <c r="G1791" s="14" t="s">
        <v>33</v>
      </c>
      <c r="H1791" s="20">
        <f>H1777</f>
        <v>202.5</v>
      </c>
      <c r="I1791" s="11" t="s">
        <v>31</v>
      </c>
      <c r="J1791" s="11" t="s">
        <v>30</v>
      </c>
      <c r="K1791" s="11" t="s">
        <v>34</v>
      </c>
      <c r="L1791" s="10" t="s">
        <v>32</v>
      </c>
      <c r="M1791" s="10"/>
      <c r="N1791" s="14" t="s">
        <v>33</v>
      </c>
      <c r="O1791" s="20">
        <f>O1777</f>
        <v>230</v>
      </c>
      <c r="P1791" s="11" t="s">
        <v>31</v>
      </c>
      <c r="Q1791" s="11" t="s">
        <v>30</v>
      </c>
      <c r="R1791" s="11" t="s">
        <v>34</v>
      </c>
      <c r="S1791" s="10" t="s">
        <v>32</v>
      </c>
      <c r="T1791" s="10"/>
      <c r="U1791" s="26" t="s">
        <v>34</v>
      </c>
      <c r="V1791" s="26" t="s">
        <v>48</v>
      </c>
      <c r="W1791" s="26" t="s">
        <v>34</v>
      </c>
      <c r="X1791" s="26" t="s">
        <v>48</v>
      </c>
      <c r="Y1791" s="9"/>
      <c r="Z1791" s="9"/>
      <c r="AA1791" s="9"/>
    </row>
    <row r="1792" spans="1:27" ht="16.5" thickTop="1" thickBot="1" x14ac:dyDescent="0.3">
      <c r="A1792" s="9"/>
      <c r="B1792" s="9"/>
      <c r="C1792" s="9"/>
      <c r="D1792" s="9"/>
      <c r="E1792" s="11"/>
      <c r="F1792" s="11"/>
      <c r="G1792" s="14"/>
      <c r="H1792" s="11"/>
      <c r="I1792" s="15">
        <v>5</v>
      </c>
      <c r="J1792" s="11">
        <v>40</v>
      </c>
      <c r="K1792" s="12">
        <f>CEILING(H1791*J1792/100*0.9,2.5)</f>
        <v>75</v>
      </c>
      <c r="M1792" s="9"/>
      <c r="N1792" s="14"/>
      <c r="O1792" s="11"/>
      <c r="P1792" s="15">
        <v>3</v>
      </c>
      <c r="Q1792" s="11">
        <v>70</v>
      </c>
      <c r="R1792" s="12">
        <f>CEILING(O1791*Q1792/100*0.9,5)</f>
        <v>145</v>
      </c>
      <c r="T1792" s="9"/>
      <c r="U1792" s="8">
        <f>IF(V1774&gt;11.5,U1774+2.5,U1774)</f>
        <v>60</v>
      </c>
      <c r="W1792" s="8">
        <f>IF(X1774&gt;11.5,W1774+2.5,W1774)</f>
        <v>42.5</v>
      </c>
      <c r="X1792" s="24"/>
      <c r="Y1792" s="9"/>
      <c r="Z1792" s="9"/>
      <c r="AA1792" s="9"/>
    </row>
    <row r="1793" spans="1:27" ht="16.5" thickTop="1" thickBot="1" x14ac:dyDescent="0.3">
      <c r="A1793" s="9"/>
      <c r="B1793" s="9"/>
      <c r="C1793" s="9"/>
      <c r="D1793" s="9"/>
      <c r="E1793" s="11"/>
      <c r="F1793" s="11"/>
      <c r="G1793" s="14"/>
      <c r="H1793" s="11"/>
      <c r="I1793" s="15">
        <v>5</v>
      </c>
      <c r="J1793" s="11">
        <v>40</v>
      </c>
      <c r="K1793" s="12">
        <f>CEILING(H1791*J1793/100*0.9,2.5)</f>
        <v>75</v>
      </c>
      <c r="M1793" s="9"/>
      <c r="N1793" s="14"/>
      <c r="O1793" s="11"/>
      <c r="P1793" s="15">
        <v>3</v>
      </c>
      <c r="Q1793" s="11">
        <v>70</v>
      </c>
      <c r="R1793" s="12">
        <f>CEILING(O1791*Q1793/100*0.9,5)</f>
        <v>145</v>
      </c>
      <c r="T1793" s="9"/>
      <c r="U1793" s="8">
        <f>U1792</f>
        <v>60</v>
      </c>
      <c r="W1793" s="8">
        <f>W1792</f>
        <v>42.5</v>
      </c>
      <c r="X1793" s="24"/>
      <c r="Y1793" s="9"/>
      <c r="Z1793" s="9"/>
      <c r="AA1793" s="9"/>
    </row>
    <row r="1794" spans="1:27" ht="16.5" thickTop="1" thickBot="1" x14ac:dyDescent="0.3">
      <c r="A1794" s="9"/>
      <c r="B1794" s="9"/>
      <c r="C1794" s="9"/>
      <c r="D1794" s="9"/>
      <c r="E1794" s="11"/>
      <c r="F1794" s="11"/>
      <c r="G1794" s="14"/>
      <c r="H1794" s="11"/>
      <c r="I1794" s="15">
        <v>5</v>
      </c>
      <c r="J1794" s="11">
        <v>50</v>
      </c>
      <c r="K1794" s="12">
        <f>CEILING(H1791*J1794/100*0.9,2.5)</f>
        <v>92.5</v>
      </c>
      <c r="M1794" s="9"/>
      <c r="N1794" s="14"/>
      <c r="O1794" s="11"/>
      <c r="P1794" s="15">
        <v>3</v>
      </c>
      <c r="Q1794" s="11">
        <v>80</v>
      </c>
      <c r="R1794" s="12">
        <f>CEILING(O1791*Q1794/100*0.9,5)</f>
        <v>170</v>
      </c>
      <c r="T1794" s="9"/>
      <c r="U1794" s="8">
        <f>U1793</f>
        <v>60</v>
      </c>
      <c r="W1794" s="8">
        <f>W1793</f>
        <v>42.5</v>
      </c>
      <c r="X1794" s="24"/>
      <c r="Y1794" s="9"/>
      <c r="Z1794" s="9"/>
      <c r="AA1794" s="9"/>
    </row>
    <row r="1795" spans="1:27" ht="16.5" thickTop="1" thickBot="1" x14ac:dyDescent="0.3">
      <c r="A1795" s="9"/>
      <c r="B1795" s="9"/>
      <c r="C1795" s="9"/>
      <c r="D1795" s="9"/>
      <c r="E1795" s="11"/>
      <c r="F1795" s="11"/>
      <c r="G1795" s="14"/>
      <c r="H1795" s="11"/>
      <c r="I1795" s="15">
        <v>5</v>
      </c>
      <c r="J1795" s="11">
        <v>50</v>
      </c>
      <c r="K1795" s="12">
        <f>CEILING(H1791*J1795/100*0.9,2.5)</f>
        <v>92.5</v>
      </c>
      <c r="M1795" s="9"/>
      <c r="N1795" s="14"/>
      <c r="O1795" s="11"/>
      <c r="P1795" s="15">
        <v>3</v>
      </c>
      <c r="Q1795" s="11">
        <v>80</v>
      </c>
      <c r="R1795" s="12">
        <f>CEILING(O1791*Q1795/100*0.9,5)</f>
        <v>170</v>
      </c>
      <c r="T1795" s="9"/>
      <c r="U1795" s="8">
        <f>U1794</f>
        <v>60</v>
      </c>
      <c r="W1795" s="8">
        <f>W1794</f>
        <v>42.5</v>
      </c>
      <c r="X1795" s="25"/>
      <c r="Y1795" s="9"/>
      <c r="Z1795" s="9"/>
      <c r="AA1795" s="9"/>
    </row>
    <row r="1796" spans="1:27" ht="16.5" thickTop="1" thickBot="1" x14ac:dyDescent="0.3">
      <c r="A1796" s="9"/>
      <c r="B1796" s="9"/>
      <c r="C1796" s="9"/>
      <c r="D1796" s="9"/>
      <c r="E1796" s="11"/>
      <c r="F1796" s="11"/>
      <c r="G1796" s="14"/>
      <c r="H1796" s="11"/>
      <c r="I1796" s="16">
        <v>5</v>
      </c>
      <c r="J1796" s="11">
        <v>60</v>
      </c>
      <c r="K1796" s="12">
        <f>CEILING(H1791*J1796/100*0.9,2.5)</f>
        <v>110</v>
      </c>
      <c r="M1796" s="9"/>
      <c r="N1796" s="14"/>
      <c r="O1796" s="11"/>
      <c r="P1796" s="16">
        <v>3</v>
      </c>
      <c r="Q1796" s="11">
        <v>90</v>
      </c>
      <c r="R1796" s="12">
        <f>CEILING(O1791*Q1796/100*0.9,5)</f>
        <v>190</v>
      </c>
      <c r="T1796" s="9"/>
      <c r="U1796" s="9"/>
      <c r="V1796" s="9"/>
      <c r="W1796" s="9"/>
      <c r="X1796" s="9"/>
      <c r="Y1796" s="9"/>
      <c r="Z1796" s="9"/>
      <c r="AA1796" s="9"/>
    </row>
    <row r="1797" spans="1:27" ht="16.5" thickTop="1" thickBot="1" x14ac:dyDescent="0.3">
      <c r="A1797" s="9"/>
      <c r="B1797" s="1" t="s">
        <v>153</v>
      </c>
      <c r="C1797">
        <f>IF(H1797&gt;3.4,0,H1797)+IF(O1797&gt;3.4,0,O1797)</f>
        <v>4</v>
      </c>
      <c r="D1797" t="s">
        <v>15</v>
      </c>
      <c r="E1797" t="s">
        <v>2</v>
      </c>
      <c r="F1797" s="9"/>
      <c r="G1797" s="14" t="s">
        <v>14</v>
      </c>
      <c r="H1797" s="11">
        <v>1</v>
      </c>
      <c r="I1797" s="11"/>
      <c r="J1797" s="11"/>
      <c r="K1797" s="11"/>
      <c r="L1797" s="9"/>
      <c r="M1797" s="9"/>
      <c r="N1797" s="14" t="s">
        <v>12</v>
      </c>
      <c r="O1797" s="11">
        <v>3</v>
      </c>
      <c r="P1797" s="11"/>
      <c r="Q1797" s="11"/>
      <c r="R1797" s="11"/>
      <c r="S1797" s="9"/>
      <c r="T1797" s="9"/>
      <c r="U1797" s="30"/>
      <c r="V1797" s="29" t="s">
        <v>49</v>
      </c>
      <c r="W1797" s="9"/>
      <c r="X1797" s="31" t="s">
        <v>27</v>
      </c>
      <c r="Y1797" s="9"/>
      <c r="Z1797" s="9"/>
      <c r="AA1797" s="9"/>
    </row>
    <row r="1798" spans="1:27" ht="31.5" thickTop="1" thickBot="1" x14ac:dyDescent="0.3">
      <c r="A1798" s="9"/>
      <c r="B1798" s="9"/>
      <c r="C1798" s="9"/>
      <c r="D1798" s="9"/>
      <c r="E1798" s="11"/>
      <c r="F1798" s="11"/>
      <c r="G1798" s="14" t="s">
        <v>33</v>
      </c>
      <c r="H1798" s="20">
        <f>H1791+IF(L1780&lt;3.5,2.5,5)</f>
        <v>205</v>
      </c>
      <c r="I1798" s="11" t="s">
        <v>31</v>
      </c>
      <c r="J1798" s="11" t="s">
        <v>30</v>
      </c>
      <c r="K1798" s="11" t="s">
        <v>34</v>
      </c>
      <c r="L1798" s="10" t="s">
        <v>32</v>
      </c>
      <c r="M1798" s="10"/>
      <c r="N1798" s="14"/>
      <c r="O1798" s="20">
        <f>O1791</f>
        <v>230</v>
      </c>
      <c r="P1798" s="11" t="s">
        <v>31</v>
      </c>
      <c r="Q1798" s="11" t="s">
        <v>30</v>
      </c>
      <c r="R1798" s="11" t="s">
        <v>34</v>
      </c>
      <c r="S1798" s="10" t="s">
        <v>32</v>
      </c>
      <c r="T1798" s="10"/>
      <c r="U1798" s="26" t="s">
        <v>34</v>
      </c>
      <c r="V1798" s="26" t="s">
        <v>48</v>
      </c>
      <c r="W1798" s="26" t="s">
        <v>34</v>
      </c>
      <c r="X1798" s="26" t="s">
        <v>48</v>
      </c>
      <c r="Y1798" s="9"/>
      <c r="Z1798" s="9"/>
      <c r="AA1798" s="9"/>
    </row>
    <row r="1799" spans="1:27" ht="16.5" thickTop="1" thickBot="1" x14ac:dyDescent="0.3">
      <c r="A1799" s="9"/>
      <c r="B1799" s="9"/>
      <c r="C1799" s="9"/>
      <c r="D1799" s="9"/>
      <c r="E1799" s="11"/>
      <c r="F1799" s="11"/>
      <c r="G1799" s="14"/>
      <c r="H1799" s="11"/>
      <c r="I1799" s="15">
        <v>5</v>
      </c>
      <c r="J1799" s="11">
        <v>65</v>
      </c>
      <c r="K1799" s="12">
        <f>CEILING(H1798*J1799/100*0.9,2.5)</f>
        <v>120</v>
      </c>
      <c r="M1799" s="9"/>
      <c r="N1799" s="14"/>
      <c r="O1799" s="11"/>
      <c r="P1799" s="15">
        <v>5</v>
      </c>
      <c r="Q1799" s="11">
        <v>75</v>
      </c>
      <c r="R1799" s="12">
        <f>CEILING(O1798*0.9*Q1799/100,5)</f>
        <v>160</v>
      </c>
      <c r="T1799" s="9"/>
      <c r="U1799" s="8">
        <f>IF(V1781&gt;11.5,U1781+2.5,U1781)</f>
        <v>70</v>
      </c>
      <c r="V1799" s="4"/>
      <c r="W1799" s="8">
        <f>IF(X1795&gt;11.5,W1795+2.5,W1795)</f>
        <v>42.5</v>
      </c>
      <c r="X1799" s="24"/>
      <c r="Y1799" s="9"/>
      <c r="Z1799" s="9"/>
      <c r="AA1799" s="9"/>
    </row>
    <row r="1800" spans="1:27" ht="16.5" thickTop="1" thickBot="1" x14ac:dyDescent="0.3">
      <c r="A1800" s="9"/>
      <c r="B1800" s="9"/>
      <c r="C1800" s="9"/>
      <c r="D1800" s="9"/>
      <c r="E1800" s="11"/>
      <c r="F1800" s="11"/>
      <c r="G1800" s="14"/>
      <c r="H1800" s="11"/>
      <c r="I1800" s="15">
        <v>5</v>
      </c>
      <c r="J1800" s="11">
        <v>65</v>
      </c>
      <c r="K1800" s="12">
        <f>CEILING(H1798*J1800/100*0.9,2.5)</f>
        <v>120</v>
      </c>
      <c r="M1800" s="9"/>
      <c r="N1800" s="14"/>
      <c r="O1800" s="11"/>
      <c r="P1800" s="15">
        <v>3</v>
      </c>
      <c r="Q1800" s="11">
        <v>85</v>
      </c>
      <c r="R1800" s="12">
        <f>CEILING(O1798*0.9*Q1800/100,5)</f>
        <v>180</v>
      </c>
      <c r="T1800" s="9"/>
      <c r="U1800" s="8">
        <f>U1799</f>
        <v>70</v>
      </c>
      <c r="V1800" s="4"/>
      <c r="W1800" s="8">
        <f>W1799</f>
        <v>42.5</v>
      </c>
      <c r="X1800" s="24"/>
      <c r="Y1800" s="9"/>
      <c r="Z1800" s="9"/>
      <c r="AA1800" s="9"/>
    </row>
    <row r="1801" spans="1:27" ht="16.5" thickTop="1" thickBot="1" x14ac:dyDescent="0.3">
      <c r="A1801" s="9"/>
      <c r="B1801" s="9"/>
      <c r="C1801" s="9"/>
      <c r="D1801" s="9"/>
      <c r="E1801" s="11"/>
      <c r="F1801" s="11"/>
      <c r="G1801" s="14"/>
      <c r="H1801" s="11"/>
      <c r="I1801" s="15">
        <v>5</v>
      </c>
      <c r="J1801" s="11">
        <v>75</v>
      </c>
      <c r="K1801" s="12">
        <f>CEILING(H1798*J1801/100*0.9,2.5)</f>
        <v>140</v>
      </c>
      <c r="M1801" s="9"/>
      <c r="N1801" s="14"/>
      <c r="O1801" s="11" t="s">
        <v>35</v>
      </c>
      <c r="P1801" s="15">
        <v>1</v>
      </c>
      <c r="Q1801" s="11">
        <v>95</v>
      </c>
      <c r="R1801" s="12">
        <f>CEILING(O1798*0.9*Q1801/100,5)</f>
        <v>200</v>
      </c>
      <c r="T1801" s="9"/>
      <c r="U1801" s="8">
        <f>U1800</f>
        <v>70</v>
      </c>
      <c r="V1801" s="4"/>
      <c r="W1801" s="8">
        <f>W1800</f>
        <v>42.5</v>
      </c>
      <c r="X1801" s="24"/>
      <c r="Y1801" s="9"/>
      <c r="Z1801" s="9"/>
      <c r="AA1801" s="9"/>
    </row>
    <row r="1802" spans="1:27" ht="16.5" thickTop="1" thickBot="1" x14ac:dyDescent="0.3">
      <c r="A1802" s="9"/>
      <c r="B1802" s="9"/>
      <c r="C1802" s="9"/>
      <c r="D1802" s="9"/>
      <c r="E1802" s="11"/>
      <c r="F1802" s="11"/>
      <c r="G1802" s="14"/>
      <c r="H1802" s="11"/>
      <c r="I1802" s="15">
        <v>5</v>
      </c>
      <c r="J1802" s="11">
        <v>75</v>
      </c>
      <c r="K1802" s="12">
        <f>CEILING(H1798*J1802/100*0.9,2.5)</f>
        <v>140</v>
      </c>
      <c r="M1802" s="9"/>
      <c r="N1802" s="14"/>
      <c r="O1802" s="11"/>
      <c r="P1802" s="11"/>
      <c r="Q1802" s="11"/>
      <c r="R1802" s="11"/>
      <c r="S1802" s="9"/>
      <c r="T1802" s="9"/>
      <c r="U1802" s="8">
        <f>U1801</f>
        <v>70</v>
      </c>
      <c r="V1802" s="4"/>
      <c r="W1802" s="8">
        <f>W1801</f>
        <v>42.5</v>
      </c>
      <c r="X1802" s="25"/>
      <c r="Y1802" s="9"/>
      <c r="Z1802" s="9"/>
      <c r="AA1802" s="9"/>
    </row>
    <row r="1803" spans="1:27" ht="16.5" thickTop="1" thickBot="1" x14ac:dyDescent="0.3">
      <c r="A1803" s="9"/>
      <c r="B1803" s="9"/>
      <c r="C1803" s="9"/>
      <c r="D1803" s="9"/>
      <c r="E1803" s="11"/>
      <c r="F1803" s="11"/>
      <c r="G1803" s="14"/>
      <c r="H1803" s="11"/>
      <c r="I1803" s="15">
        <v>5</v>
      </c>
      <c r="J1803" s="11">
        <v>85</v>
      </c>
      <c r="K1803" s="12">
        <f>CEILING(H1798*J1803/100*0.9,2.5)</f>
        <v>157.5</v>
      </c>
      <c r="M1803" s="9"/>
      <c r="N1803" s="14"/>
      <c r="O1803" s="11"/>
      <c r="P1803" s="11"/>
      <c r="Q1803" s="11"/>
      <c r="R1803" s="11"/>
      <c r="S1803" s="9"/>
      <c r="T1803" s="9"/>
      <c r="U1803" s="9"/>
      <c r="V1803" s="9"/>
      <c r="W1803" s="9"/>
      <c r="X1803" s="9"/>
      <c r="Y1803" s="9"/>
      <c r="Z1803" s="9"/>
      <c r="AA1803" s="9"/>
    </row>
    <row r="1804" spans="1:27" ht="16.5" thickTop="1" thickBot="1" x14ac:dyDescent="0.3">
      <c r="A1804" s="9"/>
      <c r="B1804" s="9"/>
      <c r="C1804">
        <f>IF(H1804&gt;3.4,0,H1804)+IF(O1804&gt;3.4,0,O1804)</f>
        <v>4</v>
      </c>
      <c r="D1804" t="s">
        <v>16</v>
      </c>
      <c r="E1804" t="s">
        <v>3</v>
      </c>
      <c r="F1804" s="9"/>
      <c r="G1804" s="14" t="s">
        <v>4</v>
      </c>
      <c r="H1804" s="11">
        <v>1</v>
      </c>
      <c r="I1804" s="11"/>
      <c r="J1804" s="11"/>
      <c r="K1804" s="11"/>
      <c r="L1804" s="9"/>
      <c r="M1804" s="9"/>
      <c r="N1804" s="14" t="s">
        <v>13</v>
      </c>
      <c r="O1804" s="11">
        <v>3</v>
      </c>
      <c r="P1804" s="11"/>
      <c r="Q1804" s="11"/>
      <c r="R1804" s="11"/>
      <c r="S1804" s="9"/>
      <c r="T1804" s="9"/>
      <c r="U1804" s="9"/>
      <c r="V1804" s="28" t="s">
        <v>28</v>
      </c>
      <c r="W1804" s="9"/>
      <c r="X1804" s="27" t="s">
        <v>25</v>
      </c>
      <c r="Y1804" s="9"/>
      <c r="Z1804" s="27" t="s">
        <v>26</v>
      </c>
      <c r="AA1804" s="9"/>
    </row>
    <row r="1805" spans="1:27" ht="31.5" thickTop="1" thickBot="1" x14ac:dyDescent="0.3">
      <c r="A1805" s="9"/>
      <c r="B1805" s="9"/>
      <c r="C1805" s="9"/>
      <c r="D1805" s="9"/>
      <c r="E1805" s="11"/>
      <c r="F1805" s="11"/>
      <c r="G1805" s="14" t="s">
        <v>33</v>
      </c>
      <c r="H1805" s="20">
        <f>H1763+IF(L1766&lt;3.5,2.5,5)</f>
        <v>117.5</v>
      </c>
      <c r="I1805" s="11" t="s">
        <v>31</v>
      </c>
      <c r="J1805" s="11" t="s">
        <v>30</v>
      </c>
      <c r="K1805" s="11" t="s">
        <v>34</v>
      </c>
      <c r="L1805" s="10" t="s">
        <v>32</v>
      </c>
      <c r="M1805" s="10"/>
      <c r="N1805" s="14"/>
      <c r="O1805" s="20">
        <f>O1784</f>
        <v>270</v>
      </c>
      <c r="P1805" s="11" t="s">
        <v>31</v>
      </c>
      <c r="Q1805" s="11" t="s">
        <v>30</v>
      </c>
      <c r="R1805" s="11" t="s">
        <v>34</v>
      </c>
      <c r="S1805" s="10" t="s">
        <v>32</v>
      </c>
      <c r="T1805" s="10"/>
      <c r="U1805" s="26" t="s">
        <v>34</v>
      </c>
      <c r="V1805" s="26" t="s">
        <v>48</v>
      </c>
      <c r="W1805" s="26" t="s">
        <v>34</v>
      </c>
      <c r="X1805" s="26" t="s">
        <v>48</v>
      </c>
      <c r="Y1805" s="26" t="s">
        <v>34</v>
      </c>
      <c r="Z1805" s="26" t="s">
        <v>48</v>
      </c>
      <c r="AA1805" s="9"/>
    </row>
    <row r="1806" spans="1:27" ht="16.5" thickTop="1" thickBot="1" x14ac:dyDescent="0.3">
      <c r="A1806" s="9"/>
      <c r="B1806" s="9"/>
      <c r="C1806" s="9"/>
      <c r="D1806" s="9"/>
      <c r="E1806" s="11"/>
      <c r="F1806" s="11"/>
      <c r="G1806" s="14"/>
      <c r="H1806" s="11"/>
      <c r="I1806" s="15">
        <v>5</v>
      </c>
      <c r="J1806" s="11">
        <v>65</v>
      </c>
      <c r="K1806" s="12">
        <f>CEILING(H1805*J1806/100*0.9,2.5)</f>
        <v>70</v>
      </c>
      <c r="M1806" s="9"/>
      <c r="N1806" s="14"/>
      <c r="O1806" s="11"/>
      <c r="P1806" s="15">
        <v>5</v>
      </c>
      <c r="Q1806" s="11">
        <v>75</v>
      </c>
      <c r="R1806" s="12">
        <f>CEILING(O1805*0.9*Q1806/100,5)</f>
        <v>185</v>
      </c>
      <c r="T1806" s="9"/>
      <c r="U1806" s="8">
        <f>IF(V1788&gt;11.5,U1788+2.5,U1788)</f>
        <v>17.5</v>
      </c>
      <c r="V1806" s="4"/>
      <c r="W1806" s="8">
        <f>IF(X1788&gt;11.5,W1788+2.5,W1788)</f>
        <v>35</v>
      </c>
      <c r="X1806" s="24"/>
      <c r="Y1806" s="8">
        <f>IF(Z1788&gt;11.5,Y1788+2,Y1788)</f>
        <v>8</v>
      </c>
      <c r="Z1806" s="24"/>
      <c r="AA1806" s="9"/>
    </row>
    <row r="1807" spans="1:27" ht="16.5" thickTop="1" thickBot="1" x14ac:dyDescent="0.3">
      <c r="A1807" s="9"/>
      <c r="B1807" s="9"/>
      <c r="C1807" s="9"/>
      <c r="D1807" s="9"/>
      <c r="E1807" s="11"/>
      <c r="F1807" s="11"/>
      <c r="G1807" s="14"/>
      <c r="H1807" s="11"/>
      <c r="I1807" s="15">
        <v>5</v>
      </c>
      <c r="J1807" s="11">
        <v>65</v>
      </c>
      <c r="K1807" s="12">
        <f>CEILING(H1805*J1807/100*0.9,2.5)</f>
        <v>70</v>
      </c>
      <c r="M1807" s="9"/>
      <c r="N1807" s="14"/>
      <c r="O1807" s="11"/>
      <c r="P1807" s="15">
        <v>3</v>
      </c>
      <c r="Q1807" s="11">
        <v>85</v>
      </c>
      <c r="R1807" s="12">
        <f>CEILING(O1805*0.9*Q1807/100,5)</f>
        <v>210</v>
      </c>
      <c r="T1807" s="9"/>
      <c r="U1807" s="8">
        <f>U1806</f>
        <v>17.5</v>
      </c>
      <c r="V1807" s="3"/>
      <c r="W1807" s="8">
        <f>W1806</f>
        <v>35</v>
      </c>
      <c r="X1807" s="24"/>
      <c r="Y1807" s="8">
        <f>Y1806</f>
        <v>8</v>
      </c>
      <c r="Z1807" s="24"/>
      <c r="AA1807" s="9"/>
    </row>
    <row r="1808" spans="1:27" ht="16.5" thickTop="1" thickBot="1" x14ac:dyDescent="0.3">
      <c r="A1808" s="9"/>
      <c r="B1808" s="9"/>
      <c r="C1808" s="9"/>
      <c r="D1808" s="9"/>
      <c r="E1808" s="11"/>
      <c r="F1808" s="11"/>
      <c r="G1808" s="14"/>
      <c r="H1808" s="11"/>
      <c r="I1808" s="15">
        <v>5</v>
      </c>
      <c r="J1808" s="11">
        <v>75</v>
      </c>
      <c r="K1808" s="12">
        <f>CEILING(H1805*J1808/100*0.9,2.5)</f>
        <v>80</v>
      </c>
      <c r="M1808" s="9"/>
      <c r="N1808" s="14"/>
      <c r="O1808" s="11" t="s">
        <v>35</v>
      </c>
      <c r="P1808" s="15">
        <v>1</v>
      </c>
      <c r="Q1808" s="11">
        <v>95</v>
      </c>
      <c r="R1808" s="12">
        <f>CEILING(O1805*0.9*Q1808/100,5)</f>
        <v>235</v>
      </c>
      <c r="T1808" s="9"/>
      <c r="U1808" s="8">
        <f>U1807</f>
        <v>17.5</v>
      </c>
      <c r="W1808" s="8">
        <f>W1807</f>
        <v>35</v>
      </c>
      <c r="X1808" s="24"/>
      <c r="Y1808" s="8">
        <f>Y1807</f>
        <v>8</v>
      </c>
      <c r="Z1808" s="24"/>
      <c r="AA1808" s="9"/>
    </row>
    <row r="1809" spans="1:27" ht="16.5" thickTop="1" thickBot="1" x14ac:dyDescent="0.3">
      <c r="A1809" s="9"/>
      <c r="B1809" s="9"/>
      <c r="C1809" s="9"/>
      <c r="D1809" s="9"/>
      <c r="E1809" s="11"/>
      <c r="F1809" s="11"/>
      <c r="G1809" s="14"/>
      <c r="H1809" s="11"/>
      <c r="I1809" s="15">
        <v>5</v>
      </c>
      <c r="J1809" s="11">
        <v>75</v>
      </c>
      <c r="K1809" s="12">
        <f>CEILING(H1805*J1809/100*0.9,2.5)</f>
        <v>80</v>
      </c>
      <c r="M1809" s="9"/>
      <c r="N1809" s="14"/>
      <c r="O1809" s="11"/>
      <c r="P1809" s="11"/>
      <c r="Q1809" s="11"/>
      <c r="R1809" s="11"/>
      <c r="S1809" s="9"/>
      <c r="T1809" s="9"/>
      <c r="U1809" s="8">
        <f>U1808</f>
        <v>17.5</v>
      </c>
      <c r="W1809" s="8">
        <f>W1808</f>
        <v>35</v>
      </c>
      <c r="X1809" s="25"/>
      <c r="Y1809" s="8">
        <f>Y1808</f>
        <v>8</v>
      </c>
      <c r="Z1809" s="25"/>
      <c r="AA1809" s="9"/>
    </row>
    <row r="1810" spans="1:27" ht="16.5" thickTop="1" thickBot="1" x14ac:dyDescent="0.3">
      <c r="A1810" s="9"/>
      <c r="B1810" s="9"/>
      <c r="C1810" s="9"/>
      <c r="D1810" s="9"/>
      <c r="E1810" s="11"/>
      <c r="F1810" s="11"/>
      <c r="G1810" s="14"/>
      <c r="H1810" s="11"/>
      <c r="I1810" s="15">
        <v>5</v>
      </c>
      <c r="J1810" s="11">
        <v>85</v>
      </c>
      <c r="K1810" s="12">
        <f>CEILING(H1805*J1810/100*0.9,2.5)</f>
        <v>90</v>
      </c>
      <c r="M1810" s="9"/>
      <c r="N1810" s="14"/>
      <c r="O1810" s="11"/>
      <c r="P1810" s="11"/>
      <c r="Q1810" s="11"/>
      <c r="R1810" s="11"/>
      <c r="S1810" s="9"/>
      <c r="T1810" s="9"/>
      <c r="U1810" s="9"/>
      <c r="V1810" s="9"/>
      <c r="W1810" s="9"/>
      <c r="X1810" s="9"/>
      <c r="Y1810" s="9"/>
      <c r="Z1810" s="9"/>
      <c r="AA1810" s="9"/>
    </row>
    <row r="1811" spans="1:27" ht="16.5" thickTop="1" thickBot="1" x14ac:dyDescent="0.3">
      <c r="A1811" s="9"/>
      <c r="B1811" s="9"/>
      <c r="C1811">
        <f>IF(H1811&gt;3.4,0,H1811)+IF(O1811&gt;3.4,0,O1811)</f>
        <v>2</v>
      </c>
      <c r="D1811" t="s">
        <v>17</v>
      </c>
      <c r="E1811" t="s">
        <v>2</v>
      </c>
      <c r="F1811" s="9"/>
      <c r="G1811" s="14" t="s">
        <v>14</v>
      </c>
      <c r="H1811" s="11">
        <v>2</v>
      </c>
      <c r="I1811" s="11"/>
      <c r="J1811" s="11"/>
      <c r="K1811" s="11"/>
      <c r="L1811" s="9"/>
      <c r="M1811" s="9"/>
      <c r="N1811" s="14" t="s">
        <v>12</v>
      </c>
      <c r="O1811" s="11">
        <v>4</v>
      </c>
      <c r="P1811" s="11"/>
      <c r="Q1811" s="11"/>
      <c r="R1811" s="11"/>
      <c r="S1811" s="9"/>
      <c r="T1811" s="9"/>
      <c r="U1811" s="9"/>
      <c r="V1811" s="27" t="s">
        <v>47</v>
      </c>
      <c r="W1811" s="9"/>
      <c r="X1811" s="17" t="s">
        <v>27</v>
      </c>
      <c r="Y1811" s="9"/>
      <c r="Z1811" s="9"/>
      <c r="AA1811" s="9"/>
    </row>
    <row r="1812" spans="1:27" ht="31.5" thickTop="1" thickBot="1" x14ac:dyDescent="0.3">
      <c r="A1812" s="9"/>
      <c r="B1812" s="9"/>
      <c r="C1812" s="9"/>
      <c r="D1812" s="9"/>
      <c r="E1812" s="11"/>
      <c r="F1812" s="11"/>
      <c r="G1812" s="14" t="s">
        <v>33</v>
      </c>
      <c r="H1812" s="19">
        <f>H1798</f>
        <v>205</v>
      </c>
      <c r="I1812" s="11" t="s">
        <v>31</v>
      </c>
      <c r="J1812" s="11" t="s">
        <v>30</v>
      </c>
      <c r="K1812" s="11" t="s">
        <v>34</v>
      </c>
      <c r="L1812" s="10" t="s">
        <v>32</v>
      </c>
      <c r="M1812" s="10"/>
      <c r="N1812" s="14" t="s">
        <v>33</v>
      </c>
      <c r="O1812" s="20">
        <f>O1798</f>
        <v>230</v>
      </c>
      <c r="P1812" s="11" t="s">
        <v>31</v>
      </c>
      <c r="Q1812" s="11" t="s">
        <v>30</v>
      </c>
      <c r="R1812" s="11" t="s">
        <v>34</v>
      </c>
      <c r="S1812" s="10" t="s">
        <v>32</v>
      </c>
      <c r="T1812" s="10"/>
      <c r="U1812" s="26" t="s">
        <v>34</v>
      </c>
      <c r="V1812" s="26" t="s">
        <v>48</v>
      </c>
      <c r="W1812" s="26" t="s">
        <v>34</v>
      </c>
      <c r="X1812" s="26" t="s">
        <v>48</v>
      </c>
      <c r="Y1812" s="9"/>
      <c r="Z1812" s="9"/>
      <c r="AA1812" s="9"/>
    </row>
    <row r="1813" spans="1:27" ht="16.5" thickTop="1" thickBot="1" x14ac:dyDescent="0.3">
      <c r="A1813" s="9"/>
      <c r="B1813" s="9"/>
      <c r="C1813" s="9"/>
      <c r="D1813" s="9"/>
      <c r="E1813" s="11"/>
      <c r="F1813" s="11"/>
      <c r="G1813" s="14"/>
      <c r="H1813" s="11"/>
      <c r="I1813" s="15">
        <v>3</v>
      </c>
      <c r="J1813" s="11">
        <v>70</v>
      </c>
      <c r="K1813" s="12">
        <f>CEILING(H1812*J1813/100*0.9,2.5)</f>
        <v>130</v>
      </c>
      <c r="M1813" s="9"/>
      <c r="N1813" s="14"/>
      <c r="O1813" s="11"/>
      <c r="P1813" s="15">
        <v>5</v>
      </c>
      <c r="Q1813" s="11">
        <v>40</v>
      </c>
      <c r="R1813" s="12">
        <f>CEILING(O1812*Q1813/100*0.9,5)</f>
        <v>85</v>
      </c>
      <c r="T1813" s="9"/>
      <c r="U1813" s="8">
        <f>IF(V1795&gt;11.5,U1795+2.5,U1795)</f>
        <v>60</v>
      </c>
      <c r="W1813" s="8">
        <f>IF(X1795&gt;11.5,W1795+2.5,W1795)</f>
        <v>42.5</v>
      </c>
      <c r="X1813" s="24"/>
      <c r="Y1813" s="9"/>
      <c r="Z1813" s="9"/>
      <c r="AA1813" s="9"/>
    </row>
    <row r="1814" spans="1:27" ht="16.5" thickTop="1" thickBot="1" x14ac:dyDescent="0.3">
      <c r="A1814" s="9"/>
      <c r="B1814" s="9"/>
      <c r="C1814" s="9"/>
      <c r="D1814" s="9"/>
      <c r="E1814" s="11"/>
      <c r="F1814" s="11"/>
      <c r="G1814" s="14"/>
      <c r="H1814" s="11"/>
      <c r="I1814" s="15">
        <v>3</v>
      </c>
      <c r="J1814" s="11">
        <v>70</v>
      </c>
      <c r="K1814" s="12">
        <f>CEILING(H1812*J1814/100*0.9,2.5)</f>
        <v>130</v>
      </c>
      <c r="M1814" s="9"/>
      <c r="N1814" s="14"/>
      <c r="O1814" s="11"/>
      <c r="P1814" s="15">
        <v>5</v>
      </c>
      <c r="Q1814" s="11">
        <v>40</v>
      </c>
      <c r="R1814" s="12">
        <f>CEILING(O1812*Q1814/100*0.9,5)</f>
        <v>85</v>
      </c>
      <c r="T1814" s="9"/>
      <c r="U1814" s="8">
        <f>U1813</f>
        <v>60</v>
      </c>
      <c r="W1814" s="8">
        <f>W1813</f>
        <v>42.5</v>
      </c>
      <c r="X1814" s="24"/>
      <c r="Y1814" s="9"/>
      <c r="Z1814" s="9"/>
      <c r="AA1814" s="9"/>
    </row>
    <row r="1815" spans="1:27" ht="16.5" thickTop="1" thickBot="1" x14ac:dyDescent="0.3">
      <c r="A1815" s="9"/>
      <c r="B1815" s="9"/>
      <c r="C1815" s="9"/>
      <c r="D1815" s="9"/>
      <c r="E1815" s="11"/>
      <c r="F1815" s="11"/>
      <c r="G1815" s="14"/>
      <c r="H1815" s="11"/>
      <c r="I1815" s="15">
        <v>3</v>
      </c>
      <c r="J1815" s="11">
        <v>80</v>
      </c>
      <c r="K1815" s="12">
        <f>CEILING(H1812*J1815/100*0.9,2.5)</f>
        <v>150</v>
      </c>
      <c r="M1815" s="9"/>
      <c r="N1815" s="14"/>
      <c r="O1815" s="11"/>
      <c r="P1815" s="15">
        <v>5</v>
      </c>
      <c r="Q1815" s="11">
        <v>50</v>
      </c>
      <c r="R1815" s="12">
        <f>CEILING(O1812*Q1815/100*0.9,5)</f>
        <v>105</v>
      </c>
      <c r="T1815" s="9"/>
      <c r="U1815" s="8">
        <f>U1814</f>
        <v>60</v>
      </c>
      <c r="W1815" s="8">
        <f>W1814</f>
        <v>42.5</v>
      </c>
      <c r="X1815" s="24"/>
      <c r="Y1815" s="9"/>
      <c r="Z1815" s="9"/>
      <c r="AA1815" s="9"/>
    </row>
    <row r="1816" spans="1:27" ht="16.5" thickTop="1" thickBot="1" x14ac:dyDescent="0.3">
      <c r="A1816" s="9"/>
      <c r="B1816" s="9"/>
      <c r="C1816" s="9"/>
      <c r="D1816" s="9"/>
      <c r="E1816" s="11"/>
      <c r="F1816" s="11"/>
      <c r="G1816" s="14"/>
      <c r="H1816" s="11"/>
      <c r="I1816" s="15">
        <v>3</v>
      </c>
      <c r="J1816" s="11">
        <v>80</v>
      </c>
      <c r="K1816" s="12">
        <f>CEILING(H1812*J1816/100*0.9,2.5)</f>
        <v>150</v>
      </c>
      <c r="M1816" s="9"/>
      <c r="N1816" s="14"/>
      <c r="O1816" s="11"/>
      <c r="P1816" s="15">
        <v>5</v>
      </c>
      <c r="Q1816" s="11">
        <v>50</v>
      </c>
      <c r="R1816" s="12">
        <f>CEILING(O1812*Q1816/100*0.9,5)</f>
        <v>105</v>
      </c>
      <c r="T1816" s="9"/>
      <c r="U1816" s="8">
        <f>U1815</f>
        <v>60</v>
      </c>
      <c r="W1816" s="8">
        <f>W1815</f>
        <v>42.5</v>
      </c>
      <c r="X1816" s="25"/>
      <c r="Y1816" s="9"/>
      <c r="Z1816" s="9"/>
      <c r="AA1816" s="9"/>
    </row>
    <row r="1817" spans="1:27" ht="16.5" thickTop="1" thickBot="1" x14ac:dyDescent="0.3">
      <c r="A1817" s="9"/>
      <c r="B1817" s="9"/>
      <c r="C1817" s="9"/>
      <c r="D1817" s="9"/>
      <c r="E1817" s="11"/>
      <c r="F1817" s="11"/>
      <c r="G1817" s="14"/>
      <c r="H1817" s="11"/>
      <c r="I1817" s="15">
        <v>3</v>
      </c>
      <c r="J1817" s="11">
        <v>90</v>
      </c>
      <c r="K1817" s="12">
        <f>CEILING(H1812*J1817/100*0.9,2.5)</f>
        <v>167.5</v>
      </c>
      <c r="M1817" s="9"/>
      <c r="N1817" s="14"/>
      <c r="O1817" s="11"/>
      <c r="P1817" s="15">
        <v>5</v>
      </c>
      <c r="Q1817" s="11">
        <v>60</v>
      </c>
      <c r="R1817" s="12">
        <f>CEILING(O1812*Q1817/100*0.9,5)</f>
        <v>125</v>
      </c>
      <c r="T1817" s="9"/>
      <c r="U1817" s="9"/>
      <c r="V1817" s="9"/>
      <c r="W1817" s="9"/>
      <c r="X1817" s="9"/>
      <c r="Y1817" s="9"/>
      <c r="Z1817" s="9"/>
      <c r="AA1817" s="9"/>
    </row>
    <row r="1818" spans="1:27" ht="16.5" thickTop="1" thickBot="1" x14ac:dyDescent="0.3">
      <c r="A1818" s="9"/>
      <c r="B1818" s="1" t="s">
        <v>154</v>
      </c>
      <c r="C1818">
        <f>IF(H1818&gt;3.4,0,H1818)+IF(O1818&gt;3.4,0,O1818)</f>
        <v>4</v>
      </c>
      <c r="D1818" t="s">
        <v>15</v>
      </c>
      <c r="E1818" t="s">
        <v>2</v>
      </c>
      <c r="F1818" s="9"/>
      <c r="G1818" s="14" t="s">
        <v>14</v>
      </c>
      <c r="H1818" s="11">
        <v>3</v>
      </c>
      <c r="I1818" s="11"/>
      <c r="J1818" s="11"/>
      <c r="K1818" s="11"/>
      <c r="L1818" s="9"/>
      <c r="M1818" s="9"/>
      <c r="N1818" s="14" t="s">
        <v>12</v>
      </c>
      <c r="O1818" s="11">
        <v>1</v>
      </c>
      <c r="P1818" s="11"/>
      <c r="Q1818" s="11"/>
      <c r="R1818" s="11"/>
      <c r="S1818" s="9"/>
      <c r="T1818" s="9"/>
      <c r="U1818" s="30"/>
      <c r="V1818" s="29" t="s">
        <v>49</v>
      </c>
      <c r="W1818" s="9"/>
      <c r="X1818" s="31" t="s">
        <v>27</v>
      </c>
      <c r="Y1818" s="9"/>
      <c r="Z1818" s="9"/>
      <c r="AA1818" s="9"/>
    </row>
    <row r="1819" spans="1:27" ht="31.5" thickTop="1" thickBot="1" x14ac:dyDescent="0.3">
      <c r="A1819" s="9"/>
      <c r="B1819" s="9"/>
      <c r="C1819" s="9"/>
      <c r="D1819" s="9"/>
      <c r="E1819" s="11"/>
      <c r="F1819" s="11"/>
      <c r="G1819" s="14"/>
      <c r="H1819" s="20">
        <f>H1812</f>
        <v>205</v>
      </c>
      <c r="I1819" s="11" t="s">
        <v>31</v>
      </c>
      <c r="J1819" s="11" t="s">
        <v>30</v>
      </c>
      <c r="K1819" s="11" t="s">
        <v>34</v>
      </c>
      <c r="L1819" s="10" t="s">
        <v>32</v>
      </c>
      <c r="M1819" s="10"/>
      <c r="N1819" s="14" t="s">
        <v>33</v>
      </c>
      <c r="O1819" s="20">
        <f>O1798+IF(S1801&lt;3.5,2.5,5)</f>
        <v>232.5</v>
      </c>
      <c r="P1819" s="11" t="s">
        <v>31</v>
      </c>
      <c r="Q1819" s="11" t="s">
        <v>30</v>
      </c>
      <c r="R1819" s="11" t="s">
        <v>34</v>
      </c>
      <c r="S1819" s="10" t="s">
        <v>32</v>
      </c>
      <c r="T1819" s="10"/>
      <c r="U1819" s="26" t="s">
        <v>34</v>
      </c>
      <c r="V1819" s="26" t="s">
        <v>48</v>
      </c>
      <c r="W1819" s="26" t="s">
        <v>34</v>
      </c>
      <c r="X1819" s="26" t="s">
        <v>48</v>
      </c>
      <c r="Y1819" s="9"/>
      <c r="Z1819" s="9"/>
      <c r="AA1819" s="9"/>
    </row>
    <row r="1820" spans="1:27" ht="16.5" thickTop="1" thickBot="1" x14ac:dyDescent="0.3">
      <c r="A1820" s="9"/>
      <c r="B1820" s="9"/>
      <c r="C1820" s="9"/>
      <c r="D1820" s="9"/>
      <c r="E1820" s="11"/>
      <c r="F1820" s="11"/>
      <c r="G1820" s="14"/>
      <c r="H1820" s="11"/>
      <c r="I1820" s="15">
        <v>5</v>
      </c>
      <c r="J1820" s="11">
        <v>75</v>
      </c>
      <c r="K1820" s="12">
        <f>CEILING(H1819*0.9*J1820/100,2.5)</f>
        <v>140</v>
      </c>
      <c r="M1820" s="9"/>
      <c r="N1820" s="14"/>
      <c r="O1820" s="11"/>
      <c r="P1820" s="15">
        <v>5</v>
      </c>
      <c r="Q1820" s="11">
        <v>65</v>
      </c>
      <c r="R1820" s="12">
        <f>CEILING(O1819*Q1820/100*0.9,5)</f>
        <v>140</v>
      </c>
      <c r="T1820" s="9"/>
      <c r="U1820" s="8">
        <f>IF(V1802&gt;11.5,U1802+2.5,U1802)</f>
        <v>70</v>
      </c>
      <c r="V1820" s="4"/>
      <c r="W1820" s="8">
        <f>IF(X1816&gt;11.5,W1816+2.5,W1816)</f>
        <v>42.5</v>
      </c>
      <c r="X1820" s="24"/>
      <c r="Y1820" s="9"/>
      <c r="Z1820" s="9"/>
      <c r="AA1820" s="9"/>
    </row>
    <row r="1821" spans="1:27" ht="16.5" thickTop="1" thickBot="1" x14ac:dyDescent="0.3">
      <c r="A1821" s="9"/>
      <c r="B1821" s="9"/>
      <c r="C1821" s="9"/>
      <c r="D1821" s="9"/>
      <c r="E1821" s="11"/>
      <c r="F1821" s="11"/>
      <c r="G1821" s="14"/>
      <c r="H1821" s="11"/>
      <c r="I1821" s="15">
        <v>3</v>
      </c>
      <c r="J1821" s="11">
        <v>85</v>
      </c>
      <c r="K1821" s="12">
        <f>CEILING(H1819*0.9*J1821/100,2.5)</f>
        <v>157.5</v>
      </c>
      <c r="M1821" s="9"/>
      <c r="N1821" s="14"/>
      <c r="O1821" s="11"/>
      <c r="P1821" s="15">
        <v>5</v>
      </c>
      <c r="Q1821" s="11">
        <v>65</v>
      </c>
      <c r="R1821" s="12">
        <f>CEILING(O1819*Q1821/100*0.9,5)</f>
        <v>140</v>
      </c>
      <c r="T1821" s="9"/>
      <c r="U1821" s="8">
        <f>U1820</f>
        <v>70</v>
      </c>
      <c r="V1821" s="4"/>
      <c r="W1821" s="8">
        <f>W1820</f>
        <v>42.5</v>
      </c>
      <c r="X1821" s="24"/>
      <c r="Y1821" s="9"/>
      <c r="Z1821" s="9"/>
      <c r="AA1821" s="9"/>
    </row>
    <row r="1822" spans="1:27" ht="16.5" thickTop="1" thickBot="1" x14ac:dyDescent="0.3">
      <c r="A1822" s="9"/>
      <c r="B1822" s="9"/>
      <c r="C1822" s="9"/>
      <c r="D1822" s="9"/>
      <c r="E1822" s="11"/>
      <c r="F1822" s="11"/>
      <c r="G1822" s="14"/>
      <c r="H1822" s="11" t="s">
        <v>35</v>
      </c>
      <c r="I1822" s="15">
        <v>1</v>
      </c>
      <c r="J1822" s="11">
        <v>95</v>
      </c>
      <c r="K1822" s="12">
        <f>CEILING(H1819*0.9*J1822/100,2.5)</f>
        <v>177.5</v>
      </c>
      <c r="M1822" s="9"/>
      <c r="N1822" s="14"/>
      <c r="O1822" s="11"/>
      <c r="P1822" s="15">
        <v>5</v>
      </c>
      <c r="Q1822" s="11">
        <v>75</v>
      </c>
      <c r="R1822" s="12">
        <f>CEILING(O1819*Q1822/100*0.9,5)</f>
        <v>160</v>
      </c>
      <c r="T1822" s="9"/>
      <c r="U1822" s="8">
        <f>U1821</f>
        <v>70</v>
      </c>
      <c r="V1822" s="4"/>
      <c r="W1822" s="8">
        <f>W1821</f>
        <v>42.5</v>
      </c>
      <c r="X1822" s="24"/>
      <c r="Y1822" s="9"/>
      <c r="Z1822" s="9"/>
      <c r="AA1822" s="9"/>
    </row>
    <row r="1823" spans="1:27" ht="16.5" thickTop="1" thickBot="1" x14ac:dyDescent="0.3">
      <c r="A1823" s="9"/>
      <c r="B1823" s="9"/>
      <c r="C1823" s="9"/>
      <c r="D1823" s="9"/>
      <c r="E1823" s="11"/>
      <c r="F1823" s="11"/>
      <c r="G1823" s="14"/>
      <c r="H1823" s="11"/>
      <c r="I1823" s="11"/>
      <c r="J1823" s="11"/>
      <c r="K1823" s="11"/>
      <c r="L1823" s="9"/>
      <c r="M1823" s="9"/>
      <c r="N1823" s="14"/>
      <c r="O1823" s="11"/>
      <c r="P1823" s="15">
        <v>5</v>
      </c>
      <c r="Q1823" s="11">
        <v>75</v>
      </c>
      <c r="R1823" s="12">
        <f>CEILING(O1819*Q1823/100*0.9,5)</f>
        <v>160</v>
      </c>
      <c r="T1823" s="9"/>
      <c r="U1823" s="8">
        <f>U1822</f>
        <v>70</v>
      </c>
      <c r="V1823" s="4"/>
      <c r="W1823" s="8">
        <f>W1822</f>
        <v>42.5</v>
      </c>
      <c r="X1823" s="25"/>
      <c r="Y1823" s="9"/>
      <c r="Z1823" s="9"/>
      <c r="AA1823" s="9"/>
    </row>
    <row r="1824" spans="1:27" ht="16.5" thickTop="1" thickBot="1" x14ac:dyDescent="0.3">
      <c r="A1824" s="9"/>
      <c r="B1824" s="9"/>
      <c r="C1824" s="9"/>
      <c r="D1824" s="9"/>
      <c r="E1824" s="11"/>
      <c r="F1824" s="11"/>
      <c r="G1824" s="14"/>
      <c r="H1824" s="11"/>
      <c r="I1824" s="11"/>
      <c r="J1824" s="11"/>
      <c r="K1824" s="11"/>
      <c r="L1824" s="9"/>
      <c r="M1824" s="9"/>
      <c r="N1824" s="14"/>
      <c r="O1824" s="11"/>
      <c r="P1824" s="16">
        <v>5</v>
      </c>
      <c r="Q1824" s="11">
        <v>85</v>
      </c>
      <c r="R1824" s="12">
        <f>CEILING(O1819*Q1824/100*0.9,5)</f>
        <v>180</v>
      </c>
      <c r="T1824" s="9"/>
      <c r="U1824" s="9"/>
      <c r="V1824" s="9"/>
      <c r="W1824" s="9"/>
      <c r="X1824" s="9"/>
      <c r="Y1824" s="9"/>
      <c r="Z1824" s="9"/>
      <c r="AA1824" s="9"/>
    </row>
    <row r="1825" spans="1:27" ht="16.5" thickTop="1" thickBot="1" x14ac:dyDescent="0.3">
      <c r="A1825" s="9"/>
      <c r="B1825" s="9"/>
      <c r="C1825">
        <f>IF(H1825&gt;3.4,0,H1825)+IF(O1825&gt;3.4,0,O1825)</f>
        <v>2</v>
      </c>
      <c r="D1825" t="s">
        <v>16</v>
      </c>
      <c r="E1825" t="s">
        <v>3</v>
      </c>
      <c r="F1825" s="9"/>
      <c r="G1825" s="14" t="s">
        <v>4</v>
      </c>
      <c r="H1825" s="11">
        <v>2</v>
      </c>
      <c r="I1825" s="11"/>
      <c r="J1825" s="11"/>
      <c r="K1825" s="11"/>
      <c r="L1825" s="9"/>
      <c r="M1825" s="9"/>
      <c r="N1825" s="14" t="s">
        <v>13</v>
      </c>
      <c r="O1825" s="11">
        <v>4</v>
      </c>
      <c r="P1825" s="11"/>
      <c r="Q1825" s="11"/>
      <c r="R1825" s="11"/>
      <c r="S1825" s="9"/>
      <c r="T1825" s="9"/>
      <c r="U1825" s="9"/>
      <c r="V1825" s="28" t="s">
        <v>28</v>
      </c>
      <c r="W1825" s="9"/>
      <c r="X1825" s="27" t="s">
        <v>25</v>
      </c>
      <c r="Y1825" s="9"/>
      <c r="Z1825" s="27" t="s">
        <v>26</v>
      </c>
      <c r="AA1825" s="9"/>
    </row>
    <row r="1826" spans="1:27" ht="31.5" thickTop="1" thickBot="1" x14ac:dyDescent="0.3">
      <c r="A1826" s="9"/>
      <c r="B1826" s="9"/>
      <c r="C1826" s="9"/>
      <c r="D1826" s="9"/>
      <c r="E1826" s="11"/>
      <c r="F1826" s="11"/>
      <c r="G1826" s="14" t="s">
        <v>33</v>
      </c>
      <c r="H1826" s="20">
        <f>H1805</f>
        <v>117.5</v>
      </c>
      <c r="I1826" s="11" t="s">
        <v>31</v>
      </c>
      <c r="J1826" s="11" t="s">
        <v>30</v>
      </c>
      <c r="K1826" s="11" t="s">
        <v>34</v>
      </c>
      <c r="L1826" s="10" t="s">
        <v>32</v>
      </c>
      <c r="M1826" s="10"/>
      <c r="N1826" s="14" t="s">
        <v>33</v>
      </c>
      <c r="O1826" s="20">
        <f>O1805</f>
        <v>270</v>
      </c>
      <c r="P1826" s="11" t="s">
        <v>31</v>
      </c>
      <c r="Q1826" s="11" t="s">
        <v>30</v>
      </c>
      <c r="R1826" s="11" t="s">
        <v>34</v>
      </c>
      <c r="S1826" s="10" t="s">
        <v>32</v>
      </c>
      <c r="T1826" s="10"/>
      <c r="U1826" s="26" t="s">
        <v>34</v>
      </c>
      <c r="V1826" s="26" t="s">
        <v>48</v>
      </c>
      <c r="W1826" s="26" t="s">
        <v>34</v>
      </c>
      <c r="X1826" s="26" t="s">
        <v>48</v>
      </c>
      <c r="Y1826" s="26" t="s">
        <v>34</v>
      </c>
      <c r="Z1826" s="26" t="s">
        <v>48</v>
      </c>
      <c r="AA1826" s="9"/>
    </row>
    <row r="1827" spans="1:27" ht="16.5" thickTop="1" thickBot="1" x14ac:dyDescent="0.3">
      <c r="A1827" s="9"/>
      <c r="B1827" s="9"/>
      <c r="C1827" s="9"/>
      <c r="D1827" s="9"/>
      <c r="E1827" s="11"/>
      <c r="F1827" s="11"/>
      <c r="G1827" s="14"/>
      <c r="H1827" s="11"/>
      <c r="I1827" s="15">
        <v>3</v>
      </c>
      <c r="J1827" s="11">
        <v>70</v>
      </c>
      <c r="K1827" s="12">
        <f>CEILING(H1826*J1827/100*0.9,2.5)</f>
        <v>75</v>
      </c>
      <c r="M1827" s="9"/>
      <c r="N1827" s="14"/>
      <c r="O1827" s="11"/>
      <c r="P1827" s="15">
        <v>5</v>
      </c>
      <c r="Q1827" s="11">
        <v>40</v>
      </c>
      <c r="R1827" s="12">
        <f>CEILING(O1826*Q1827/100*0.9,5)</f>
        <v>100</v>
      </c>
      <c r="T1827" s="9"/>
      <c r="U1827" s="8">
        <f>IF(V1809&gt;11.5,U1809+2.5,U1809)</f>
        <v>17.5</v>
      </c>
      <c r="V1827" s="4"/>
      <c r="W1827" s="8">
        <f>IF(X1809&gt;11.5,W1809+2.5,W1809)</f>
        <v>35</v>
      </c>
      <c r="X1827" s="24"/>
      <c r="Y1827" s="8">
        <f>IF(Z1809&gt;11.5,Y1809+2,Y1809)</f>
        <v>8</v>
      </c>
      <c r="Z1827" s="24"/>
      <c r="AA1827" s="9"/>
    </row>
    <row r="1828" spans="1:27" ht="16.5" thickTop="1" thickBot="1" x14ac:dyDescent="0.3">
      <c r="A1828" s="9"/>
      <c r="B1828" s="9"/>
      <c r="C1828" s="9"/>
      <c r="D1828" s="9"/>
      <c r="E1828" s="11"/>
      <c r="F1828" s="11"/>
      <c r="G1828" s="14"/>
      <c r="H1828" s="11"/>
      <c r="I1828" s="15">
        <v>3</v>
      </c>
      <c r="J1828" s="11">
        <v>70</v>
      </c>
      <c r="K1828" s="12">
        <f>CEILING(H1826*J1828/100*0.9,2.5)</f>
        <v>75</v>
      </c>
      <c r="M1828" s="9"/>
      <c r="N1828" s="14"/>
      <c r="O1828" s="11"/>
      <c r="P1828" s="15">
        <v>5</v>
      </c>
      <c r="Q1828" s="11">
        <v>40</v>
      </c>
      <c r="R1828" s="12">
        <f>CEILING(O1826*Q1828/100*0.9,5)</f>
        <v>100</v>
      </c>
      <c r="T1828" s="9"/>
      <c r="U1828" s="8">
        <f>U1827</f>
        <v>17.5</v>
      </c>
      <c r="V1828" s="3"/>
      <c r="W1828" s="8">
        <f>W1827</f>
        <v>35</v>
      </c>
      <c r="X1828" s="24"/>
      <c r="Y1828" s="8">
        <f>Y1827</f>
        <v>8</v>
      </c>
      <c r="Z1828" s="24"/>
      <c r="AA1828" s="9"/>
    </row>
    <row r="1829" spans="1:27" ht="16.5" thickTop="1" thickBot="1" x14ac:dyDescent="0.3">
      <c r="A1829" s="9"/>
      <c r="B1829" s="9"/>
      <c r="C1829" s="9"/>
      <c r="D1829" s="9"/>
      <c r="E1829" s="11"/>
      <c r="F1829" s="11"/>
      <c r="G1829" s="14"/>
      <c r="H1829" s="11"/>
      <c r="I1829" s="15">
        <v>3</v>
      </c>
      <c r="J1829" s="11">
        <v>80</v>
      </c>
      <c r="K1829" s="12">
        <f>CEILING(H1826*J1829/100*0.9,2.5)</f>
        <v>85</v>
      </c>
      <c r="M1829" s="9"/>
      <c r="N1829" s="14"/>
      <c r="O1829" s="11"/>
      <c r="P1829" s="15">
        <v>5</v>
      </c>
      <c r="Q1829" s="11">
        <v>50</v>
      </c>
      <c r="R1829" s="12">
        <f>CEILING(O1826*Q1829/100*0.9,5)</f>
        <v>125</v>
      </c>
      <c r="T1829" s="9"/>
      <c r="U1829" s="8">
        <f>U1828</f>
        <v>17.5</v>
      </c>
      <c r="W1829" s="8">
        <f>W1828</f>
        <v>35</v>
      </c>
      <c r="X1829" s="24"/>
      <c r="Y1829" s="8">
        <f>Y1828</f>
        <v>8</v>
      </c>
      <c r="Z1829" s="24"/>
      <c r="AA1829" s="9"/>
    </row>
    <row r="1830" spans="1:27" ht="16.5" thickTop="1" thickBot="1" x14ac:dyDescent="0.3">
      <c r="A1830" s="9"/>
      <c r="B1830" s="9"/>
      <c r="C1830" s="9"/>
      <c r="D1830" s="9"/>
      <c r="E1830" s="11"/>
      <c r="F1830" s="11"/>
      <c r="G1830" s="14"/>
      <c r="H1830" s="11"/>
      <c r="I1830" s="15">
        <v>3</v>
      </c>
      <c r="J1830" s="11">
        <v>80</v>
      </c>
      <c r="K1830" s="12">
        <f>CEILING(H1826*J1830/100*0.9,2.5)</f>
        <v>85</v>
      </c>
      <c r="M1830" s="9"/>
      <c r="N1830" s="14"/>
      <c r="O1830" s="11"/>
      <c r="P1830" s="15">
        <v>5</v>
      </c>
      <c r="Q1830" s="11">
        <v>50</v>
      </c>
      <c r="R1830" s="12">
        <f>CEILING(O1826*Q1830/100*0.9,5)</f>
        <v>125</v>
      </c>
      <c r="T1830" s="9"/>
      <c r="U1830" s="8">
        <f>U1829</f>
        <v>17.5</v>
      </c>
      <c r="W1830" s="8">
        <f>W1829</f>
        <v>35</v>
      </c>
      <c r="X1830" s="25"/>
      <c r="Y1830" s="8">
        <f>Y1829</f>
        <v>8</v>
      </c>
      <c r="Z1830" s="25"/>
      <c r="AA1830" s="9"/>
    </row>
    <row r="1831" spans="1:27" ht="16.5" thickTop="1" thickBot="1" x14ac:dyDescent="0.3">
      <c r="A1831" s="9"/>
      <c r="B1831" s="9"/>
      <c r="C1831" s="9"/>
      <c r="D1831" s="9"/>
      <c r="E1831" s="11"/>
      <c r="F1831" s="11"/>
      <c r="G1831" s="14"/>
      <c r="H1831" s="11"/>
      <c r="I1831" s="15">
        <v>3</v>
      </c>
      <c r="J1831" s="11">
        <v>90</v>
      </c>
      <c r="K1831" s="12">
        <f>CEILING(H1826*J1831/100*0.9,2.5)</f>
        <v>97.5</v>
      </c>
      <c r="M1831" s="9"/>
      <c r="N1831" s="14"/>
      <c r="O1831" s="11"/>
      <c r="P1831" s="15">
        <v>5</v>
      </c>
      <c r="Q1831" s="11">
        <v>60</v>
      </c>
      <c r="R1831" s="12">
        <f>CEILING(O1826*Q1831/100*0.9,5)</f>
        <v>150</v>
      </c>
      <c r="T1831" s="9"/>
      <c r="U1831" s="9"/>
      <c r="V1831" s="9"/>
      <c r="W1831" s="9"/>
      <c r="X1831" s="9"/>
      <c r="Y1831" s="9"/>
      <c r="Z1831" s="9"/>
      <c r="AA1831" s="9"/>
    </row>
    <row r="1832" spans="1:27" ht="16.5" thickTop="1" thickBot="1" x14ac:dyDescent="0.3">
      <c r="A1832" s="9"/>
      <c r="B1832" s="9"/>
      <c r="C1832">
        <f>IF(H1832&gt;3.4,0,H1832)+IF(O1832&gt;3.4,0,O1832)</f>
        <v>2</v>
      </c>
      <c r="D1832" t="s">
        <v>17</v>
      </c>
      <c r="E1832" t="s">
        <v>2</v>
      </c>
      <c r="F1832" s="9"/>
      <c r="G1832" s="14" t="s">
        <v>14</v>
      </c>
      <c r="H1832" s="11">
        <v>4</v>
      </c>
      <c r="I1832" s="11"/>
      <c r="J1832" s="11"/>
      <c r="K1832" s="11"/>
      <c r="L1832" s="9"/>
      <c r="M1832" s="9"/>
      <c r="N1832" s="14" t="s">
        <v>12</v>
      </c>
      <c r="O1832" s="11">
        <v>2</v>
      </c>
      <c r="P1832" s="11"/>
      <c r="Q1832" s="11"/>
      <c r="R1832" s="11"/>
      <c r="S1832" s="9"/>
      <c r="T1832" s="9"/>
      <c r="U1832" s="9"/>
      <c r="V1832" s="27" t="s">
        <v>47</v>
      </c>
      <c r="W1832" s="9"/>
      <c r="X1832" s="17" t="s">
        <v>27</v>
      </c>
      <c r="Y1832" s="9"/>
      <c r="Z1832" s="9"/>
      <c r="AA1832" s="9"/>
    </row>
    <row r="1833" spans="1:27" ht="31.5" thickTop="1" thickBot="1" x14ac:dyDescent="0.3">
      <c r="A1833" s="9"/>
      <c r="B1833" s="9"/>
      <c r="C1833" s="9"/>
      <c r="D1833" s="9"/>
      <c r="E1833" s="11"/>
      <c r="F1833" s="11"/>
      <c r="G1833" s="14" t="s">
        <v>33</v>
      </c>
      <c r="H1833" s="20">
        <f>H1819</f>
        <v>205</v>
      </c>
      <c r="I1833" s="11" t="s">
        <v>31</v>
      </c>
      <c r="J1833" s="11" t="s">
        <v>30</v>
      </c>
      <c r="K1833" s="11" t="s">
        <v>34</v>
      </c>
      <c r="L1833" s="10" t="s">
        <v>32</v>
      </c>
      <c r="M1833" s="10"/>
      <c r="N1833" s="14" t="s">
        <v>33</v>
      </c>
      <c r="O1833" s="20">
        <f>O1819</f>
        <v>232.5</v>
      </c>
      <c r="P1833" s="11" t="s">
        <v>31</v>
      </c>
      <c r="Q1833" s="11" t="s">
        <v>30</v>
      </c>
      <c r="R1833" s="11" t="s">
        <v>34</v>
      </c>
      <c r="S1833" s="10" t="s">
        <v>32</v>
      </c>
      <c r="T1833" s="10"/>
      <c r="U1833" s="26" t="s">
        <v>34</v>
      </c>
      <c r="V1833" s="26" t="s">
        <v>48</v>
      </c>
      <c r="W1833" s="26" t="s">
        <v>34</v>
      </c>
      <c r="X1833" s="26" t="s">
        <v>48</v>
      </c>
      <c r="Y1833" s="9"/>
      <c r="Z1833" s="9"/>
      <c r="AA1833" s="9"/>
    </row>
    <row r="1834" spans="1:27" ht="16.5" thickTop="1" thickBot="1" x14ac:dyDescent="0.3">
      <c r="A1834" s="9"/>
      <c r="B1834" s="9"/>
      <c r="C1834" s="9"/>
      <c r="D1834" s="9"/>
      <c r="E1834" s="11"/>
      <c r="F1834" s="11"/>
      <c r="G1834" s="14"/>
      <c r="H1834" s="11"/>
      <c r="I1834" s="15">
        <v>5</v>
      </c>
      <c r="J1834" s="11">
        <v>40</v>
      </c>
      <c r="K1834" s="12">
        <f>CEILING(H1833*J1834/100*0.9,2.5)</f>
        <v>75</v>
      </c>
      <c r="M1834" s="9"/>
      <c r="N1834" s="14"/>
      <c r="O1834" s="11"/>
      <c r="P1834" s="15">
        <v>3</v>
      </c>
      <c r="Q1834" s="11">
        <v>70</v>
      </c>
      <c r="R1834" s="12">
        <f>CEILING(O1833*Q1834/100*0.9,5)</f>
        <v>150</v>
      </c>
      <c r="T1834" s="9"/>
      <c r="U1834" s="8">
        <f>IF(V1816&gt;11.5,U1816+2.5,U1816)</f>
        <v>60</v>
      </c>
      <c r="W1834" s="8">
        <f>IF(X1816&gt;11.5,W1816+2.5,W1816)</f>
        <v>42.5</v>
      </c>
      <c r="X1834" s="24"/>
      <c r="Y1834" s="9"/>
      <c r="Z1834" s="9"/>
      <c r="AA1834" s="9"/>
    </row>
    <row r="1835" spans="1:27" ht="16.5" thickTop="1" thickBot="1" x14ac:dyDescent="0.3">
      <c r="A1835" s="9"/>
      <c r="B1835" s="9"/>
      <c r="C1835" s="9"/>
      <c r="D1835" s="9"/>
      <c r="E1835" s="11"/>
      <c r="F1835" s="11"/>
      <c r="G1835" s="14"/>
      <c r="H1835" s="11"/>
      <c r="I1835" s="15">
        <v>5</v>
      </c>
      <c r="J1835" s="11">
        <v>40</v>
      </c>
      <c r="K1835" s="12">
        <f>CEILING(H1833*J1835/100*0.9,2.5)</f>
        <v>75</v>
      </c>
      <c r="M1835" s="9"/>
      <c r="N1835" s="14"/>
      <c r="O1835" s="11"/>
      <c r="P1835" s="15">
        <v>3</v>
      </c>
      <c r="Q1835" s="11">
        <v>70</v>
      </c>
      <c r="R1835" s="12">
        <f>CEILING(O1833*Q1835/100*0.9,5)</f>
        <v>150</v>
      </c>
      <c r="T1835" s="9"/>
      <c r="U1835" s="8">
        <f>U1834</f>
        <v>60</v>
      </c>
      <c r="W1835" s="8">
        <f>W1834</f>
        <v>42.5</v>
      </c>
      <c r="X1835" s="24"/>
      <c r="Y1835" s="9"/>
      <c r="Z1835" s="9"/>
      <c r="AA1835" s="9"/>
    </row>
    <row r="1836" spans="1:27" ht="16.5" thickTop="1" thickBot="1" x14ac:dyDescent="0.3">
      <c r="A1836" s="9"/>
      <c r="B1836" s="9"/>
      <c r="C1836" s="9"/>
      <c r="D1836" s="9"/>
      <c r="E1836" s="11"/>
      <c r="F1836" s="11"/>
      <c r="G1836" s="14"/>
      <c r="H1836" s="11"/>
      <c r="I1836" s="15">
        <v>5</v>
      </c>
      <c r="J1836" s="11">
        <v>50</v>
      </c>
      <c r="K1836" s="12">
        <f>CEILING(H1833*J1836/100*0.9,2.5)</f>
        <v>92.5</v>
      </c>
      <c r="M1836" s="9"/>
      <c r="N1836" s="14"/>
      <c r="O1836" s="11"/>
      <c r="P1836" s="15">
        <v>3</v>
      </c>
      <c r="Q1836" s="11">
        <v>80</v>
      </c>
      <c r="R1836" s="12">
        <f>CEILING(O1833*Q1836/100*0.9,5)</f>
        <v>170</v>
      </c>
      <c r="T1836" s="9"/>
      <c r="U1836" s="8">
        <f>U1835</f>
        <v>60</v>
      </c>
      <c r="W1836" s="8">
        <f>W1835</f>
        <v>42.5</v>
      </c>
      <c r="X1836" s="24"/>
      <c r="Y1836" s="9"/>
      <c r="Z1836" s="9"/>
      <c r="AA1836" s="9"/>
    </row>
    <row r="1837" spans="1:27" ht="16.5" thickTop="1" thickBot="1" x14ac:dyDescent="0.3">
      <c r="A1837" s="9"/>
      <c r="B1837" s="9"/>
      <c r="C1837" s="9"/>
      <c r="D1837" s="9"/>
      <c r="E1837" s="11"/>
      <c r="F1837" s="11"/>
      <c r="G1837" s="14"/>
      <c r="H1837" s="11"/>
      <c r="I1837" s="15">
        <v>5</v>
      </c>
      <c r="J1837" s="11">
        <v>50</v>
      </c>
      <c r="K1837" s="12">
        <f>CEILING(H1833*J1837/100*0.9,2.5)</f>
        <v>92.5</v>
      </c>
      <c r="M1837" s="9"/>
      <c r="N1837" s="14"/>
      <c r="O1837" s="11"/>
      <c r="P1837" s="15">
        <v>3</v>
      </c>
      <c r="Q1837" s="11">
        <v>80</v>
      </c>
      <c r="R1837" s="12">
        <f>CEILING(O1833*Q1837/100*0.9,5)</f>
        <v>170</v>
      </c>
      <c r="T1837" s="9"/>
      <c r="U1837" s="8">
        <f>U1836</f>
        <v>60</v>
      </c>
      <c r="W1837" s="8">
        <f>W1836</f>
        <v>42.5</v>
      </c>
      <c r="X1837" s="25"/>
      <c r="Y1837" s="9"/>
      <c r="Z1837" s="9"/>
      <c r="AA1837" s="9"/>
    </row>
    <row r="1838" spans="1:27" ht="16.5" thickTop="1" thickBot="1" x14ac:dyDescent="0.3">
      <c r="A1838" s="9"/>
      <c r="B1838" s="9"/>
      <c r="C1838" s="9"/>
      <c r="D1838" s="9"/>
      <c r="E1838" s="11"/>
      <c r="F1838" s="11"/>
      <c r="G1838" s="14"/>
      <c r="H1838" s="11"/>
      <c r="I1838" s="16">
        <v>5</v>
      </c>
      <c r="J1838" s="11">
        <v>60</v>
      </c>
      <c r="K1838" s="12">
        <f>CEILING(H1833*J1838/100*0.9,2.5)</f>
        <v>112.5</v>
      </c>
      <c r="M1838" s="9"/>
      <c r="N1838" s="14"/>
      <c r="O1838" s="11"/>
      <c r="P1838" s="16">
        <v>3</v>
      </c>
      <c r="Q1838" s="11">
        <v>90</v>
      </c>
      <c r="R1838" s="12">
        <f>CEILING(O1833*Q1838/100*0.9,5)</f>
        <v>190</v>
      </c>
      <c r="T1838" s="9"/>
      <c r="U1838" s="9"/>
      <c r="V1838" s="9"/>
      <c r="W1838" s="9"/>
      <c r="X1838" s="9"/>
      <c r="Y1838" s="9"/>
      <c r="Z1838" s="9"/>
      <c r="AA1838" s="9"/>
    </row>
    <row r="1839" spans="1:27" ht="16.5" thickTop="1" thickBot="1" x14ac:dyDescent="0.3">
      <c r="A1839" s="9"/>
      <c r="B1839" s="1" t="s">
        <v>155</v>
      </c>
      <c r="C1839">
        <f>IF(H1839&gt;3.4,0,H1839)+IF(O1839&gt;3.4,0,O1839)</f>
        <v>4</v>
      </c>
      <c r="D1839" t="s">
        <v>15</v>
      </c>
      <c r="E1839" t="s">
        <v>2</v>
      </c>
      <c r="F1839" s="9"/>
      <c r="G1839" s="14" t="s">
        <v>14</v>
      </c>
      <c r="H1839" s="11">
        <v>1</v>
      </c>
      <c r="I1839" s="11"/>
      <c r="J1839" s="11"/>
      <c r="K1839" s="11"/>
      <c r="L1839" s="9"/>
      <c r="M1839" s="9"/>
      <c r="N1839" s="14" t="s">
        <v>12</v>
      </c>
      <c r="O1839" s="11">
        <v>3</v>
      </c>
      <c r="P1839" s="11"/>
      <c r="Q1839" s="11"/>
      <c r="R1839" s="11"/>
      <c r="S1839" s="9"/>
      <c r="T1839" s="9"/>
      <c r="U1839" s="30"/>
      <c r="V1839" s="29" t="s">
        <v>49</v>
      </c>
      <c r="W1839" s="9"/>
      <c r="X1839" s="31" t="s">
        <v>27</v>
      </c>
      <c r="Y1839" s="9"/>
      <c r="Z1839" s="9"/>
      <c r="AA1839" s="9"/>
    </row>
    <row r="1840" spans="1:27" ht="31.5" thickTop="1" thickBot="1" x14ac:dyDescent="0.3">
      <c r="A1840" s="9"/>
      <c r="B1840" s="9"/>
      <c r="C1840" s="9"/>
      <c r="D1840" s="9"/>
      <c r="E1840" s="11"/>
      <c r="F1840" s="11"/>
      <c r="G1840" s="14" t="s">
        <v>33</v>
      </c>
      <c r="H1840" s="20">
        <f>H1819+IF(L1822&lt;3.5,2.5,5)</f>
        <v>207.5</v>
      </c>
      <c r="I1840" s="11" t="s">
        <v>31</v>
      </c>
      <c r="J1840" s="11" t="s">
        <v>30</v>
      </c>
      <c r="K1840" s="11" t="s">
        <v>34</v>
      </c>
      <c r="L1840" s="10" t="s">
        <v>32</v>
      </c>
      <c r="M1840" s="10"/>
      <c r="N1840" s="14"/>
      <c r="O1840" s="20">
        <f>O1833</f>
        <v>232.5</v>
      </c>
      <c r="P1840" s="11" t="s">
        <v>31</v>
      </c>
      <c r="Q1840" s="11" t="s">
        <v>30</v>
      </c>
      <c r="R1840" s="11" t="s">
        <v>34</v>
      </c>
      <c r="S1840" s="10" t="s">
        <v>32</v>
      </c>
      <c r="T1840" s="10"/>
      <c r="U1840" s="26" t="s">
        <v>34</v>
      </c>
      <c r="V1840" s="26" t="s">
        <v>48</v>
      </c>
      <c r="W1840" s="26" t="s">
        <v>34</v>
      </c>
      <c r="X1840" s="26" t="s">
        <v>48</v>
      </c>
      <c r="Y1840" s="9"/>
      <c r="Z1840" s="9"/>
      <c r="AA1840" s="9"/>
    </row>
    <row r="1841" spans="1:27" ht="16.5" thickTop="1" thickBot="1" x14ac:dyDescent="0.3">
      <c r="A1841" s="9"/>
      <c r="B1841" s="9"/>
      <c r="C1841" s="9"/>
      <c r="D1841" s="9"/>
      <c r="E1841" s="11"/>
      <c r="F1841" s="11"/>
      <c r="G1841" s="14"/>
      <c r="H1841" s="11"/>
      <c r="I1841" s="15">
        <v>5</v>
      </c>
      <c r="J1841" s="11">
        <v>65</v>
      </c>
      <c r="K1841" s="12">
        <f>CEILING(H1840*J1841/100*0.9,2.5)</f>
        <v>122.5</v>
      </c>
      <c r="M1841" s="9"/>
      <c r="N1841" s="14"/>
      <c r="O1841" s="11"/>
      <c r="P1841" s="15">
        <v>5</v>
      </c>
      <c r="Q1841" s="11">
        <v>75</v>
      </c>
      <c r="R1841" s="12">
        <f>CEILING(O1840*0.9*Q1841/100,5)</f>
        <v>160</v>
      </c>
      <c r="T1841" s="9"/>
      <c r="U1841" s="8">
        <f>IF(V1823&gt;11.5,U1823+2.5,U1823)</f>
        <v>70</v>
      </c>
      <c r="V1841" s="4"/>
      <c r="W1841" s="8">
        <f>IF(X1837&gt;11.5,W1837+2.5,W1837)</f>
        <v>42.5</v>
      </c>
      <c r="X1841" s="24"/>
      <c r="Y1841" s="9"/>
      <c r="Z1841" s="9"/>
      <c r="AA1841" s="9"/>
    </row>
    <row r="1842" spans="1:27" ht="16.5" thickTop="1" thickBot="1" x14ac:dyDescent="0.3">
      <c r="A1842" s="9"/>
      <c r="B1842" s="9"/>
      <c r="C1842" s="9"/>
      <c r="D1842" s="9"/>
      <c r="E1842" s="11"/>
      <c r="F1842" s="11"/>
      <c r="G1842" s="14"/>
      <c r="H1842" s="11"/>
      <c r="I1842" s="15">
        <v>5</v>
      </c>
      <c r="J1842" s="11">
        <v>65</v>
      </c>
      <c r="K1842" s="12">
        <f>CEILING(H1840*J1842/100*0.9,2.5)</f>
        <v>122.5</v>
      </c>
      <c r="M1842" s="9"/>
      <c r="N1842" s="14"/>
      <c r="O1842" s="11"/>
      <c r="P1842" s="15">
        <v>3</v>
      </c>
      <c r="Q1842" s="11">
        <v>85</v>
      </c>
      <c r="R1842" s="12">
        <f>CEILING(O1840*0.9*Q1842/100,5)</f>
        <v>180</v>
      </c>
      <c r="T1842" s="9"/>
      <c r="U1842" s="8">
        <f>U1841</f>
        <v>70</v>
      </c>
      <c r="V1842" s="4"/>
      <c r="W1842" s="8">
        <f>W1841</f>
        <v>42.5</v>
      </c>
      <c r="X1842" s="24"/>
      <c r="Y1842" s="9"/>
      <c r="Z1842" s="9"/>
      <c r="AA1842" s="9"/>
    </row>
    <row r="1843" spans="1:27" ht="16.5" thickTop="1" thickBot="1" x14ac:dyDescent="0.3">
      <c r="A1843" s="9"/>
      <c r="B1843" s="9"/>
      <c r="C1843" s="9"/>
      <c r="D1843" s="9"/>
      <c r="E1843" s="11"/>
      <c r="F1843" s="11"/>
      <c r="G1843" s="14"/>
      <c r="H1843" s="11"/>
      <c r="I1843" s="15">
        <v>5</v>
      </c>
      <c r="J1843" s="11">
        <v>75</v>
      </c>
      <c r="K1843" s="12">
        <f>CEILING(H1840*J1843/100*0.9,2.5)</f>
        <v>142.5</v>
      </c>
      <c r="M1843" s="9"/>
      <c r="N1843" s="14"/>
      <c r="O1843" s="11" t="s">
        <v>35</v>
      </c>
      <c r="P1843" s="15">
        <v>1</v>
      </c>
      <c r="Q1843" s="11">
        <v>95</v>
      </c>
      <c r="R1843" s="12">
        <f>CEILING(O1840*0.9*Q1843/100,5)</f>
        <v>200</v>
      </c>
      <c r="T1843" s="9"/>
      <c r="U1843" s="8">
        <f>U1842</f>
        <v>70</v>
      </c>
      <c r="V1843" s="4"/>
      <c r="W1843" s="8">
        <f>W1842</f>
        <v>42.5</v>
      </c>
      <c r="X1843" s="24"/>
      <c r="Y1843" s="9"/>
      <c r="Z1843" s="9"/>
      <c r="AA1843" s="9"/>
    </row>
    <row r="1844" spans="1:27" ht="16.5" thickTop="1" thickBot="1" x14ac:dyDescent="0.3">
      <c r="A1844" s="9"/>
      <c r="B1844" s="9"/>
      <c r="C1844" s="9"/>
      <c r="D1844" s="9"/>
      <c r="E1844" s="11"/>
      <c r="F1844" s="11"/>
      <c r="G1844" s="14"/>
      <c r="H1844" s="11"/>
      <c r="I1844" s="15">
        <v>5</v>
      </c>
      <c r="J1844" s="11">
        <v>75</v>
      </c>
      <c r="K1844" s="12">
        <f>CEILING(H1840*J1844/100*0.9,2.5)</f>
        <v>142.5</v>
      </c>
      <c r="M1844" s="9"/>
      <c r="N1844" s="14"/>
      <c r="O1844" s="11"/>
      <c r="P1844" s="11"/>
      <c r="Q1844" s="11"/>
      <c r="R1844" s="11"/>
      <c r="S1844" s="9"/>
      <c r="T1844" s="9"/>
      <c r="U1844" s="8">
        <f>U1843</f>
        <v>70</v>
      </c>
      <c r="V1844" s="4"/>
      <c r="W1844" s="8">
        <f>W1843</f>
        <v>42.5</v>
      </c>
      <c r="X1844" s="25"/>
      <c r="Y1844" s="9"/>
      <c r="Z1844" s="9"/>
      <c r="AA1844" s="9"/>
    </row>
    <row r="1845" spans="1:27" ht="16.5" thickTop="1" thickBot="1" x14ac:dyDescent="0.3">
      <c r="A1845" s="9"/>
      <c r="B1845" s="9"/>
      <c r="C1845" s="9"/>
      <c r="D1845" s="9"/>
      <c r="E1845" s="11"/>
      <c r="F1845" s="11"/>
      <c r="G1845" s="14"/>
      <c r="H1845" s="11"/>
      <c r="I1845" s="15">
        <v>5</v>
      </c>
      <c r="J1845" s="11">
        <v>85</v>
      </c>
      <c r="K1845" s="12">
        <f>CEILING(H1840*J1845/100*0.9,2.5)</f>
        <v>160</v>
      </c>
      <c r="M1845" s="9"/>
      <c r="N1845" s="14"/>
      <c r="O1845" s="11"/>
      <c r="P1845" s="11"/>
      <c r="Q1845" s="11"/>
      <c r="R1845" s="11"/>
      <c r="S1845" s="9"/>
      <c r="T1845" s="9"/>
      <c r="U1845" s="9"/>
      <c r="V1845" s="9"/>
      <c r="W1845" s="9"/>
      <c r="X1845" s="9"/>
      <c r="Y1845" s="9"/>
      <c r="Z1845" s="9"/>
      <c r="AA1845" s="9"/>
    </row>
    <row r="1846" spans="1:27" ht="16.5" thickTop="1" thickBot="1" x14ac:dyDescent="0.3">
      <c r="A1846" s="9"/>
      <c r="B1846" s="9"/>
      <c r="C1846">
        <f>IF(H1846&gt;3.4,0,H1846)+IF(O1846&gt;3.4,0,O1846)</f>
        <v>4</v>
      </c>
      <c r="D1846" t="s">
        <v>16</v>
      </c>
      <c r="E1846" t="s">
        <v>3</v>
      </c>
      <c r="F1846" s="9"/>
      <c r="G1846" s="14" t="s">
        <v>4</v>
      </c>
      <c r="H1846" s="11">
        <v>3</v>
      </c>
      <c r="I1846" s="11"/>
      <c r="J1846" s="11"/>
      <c r="K1846" s="11"/>
      <c r="L1846" s="9"/>
      <c r="M1846" s="9"/>
      <c r="N1846" s="14" t="s">
        <v>13</v>
      </c>
      <c r="O1846" s="11">
        <v>1</v>
      </c>
      <c r="P1846" s="11"/>
      <c r="Q1846" s="11"/>
      <c r="R1846" s="11"/>
      <c r="S1846" s="9"/>
      <c r="T1846" s="9"/>
      <c r="U1846" s="9"/>
      <c r="V1846" s="28" t="s">
        <v>28</v>
      </c>
      <c r="W1846" s="9"/>
      <c r="X1846" s="27" t="s">
        <v>25</v>
      </c>
      <c r="Y1846" s="9"/>
      <c r="Z1846" s="27" t="s">
        <v>26</v>
      </c>
      <c r="AA1846" s="9"/>
    </row>
    <row r="1847" spans="1:27" ht="31.5" thickTop="1" thickBot="1" x14ac:dyDescent="0.3">
      <c r="A1847" s="9"/>
      <c r="B1847" s="9"/>
      <c r="C1847" s="9"/>
      <c r="D1847" s="9"/>
      <c r="E1847" s="11"/>
      <c r="F1847" s="11"/>
      <c r="G1847" s="14"/>
      <c r="H1847" s="20">
        <f>H1826</f>
        <v>117.5</v>
      </c>
      <c r="I1847" s="11" t="s">
        <v>31</v>
      </c>
      <c r="J1847" s="11" t="s">
        <v>30</v>
      </c>
      <c r="K1847" s="11" t="s">
        <v>34</v>
      </c>
      <c r="L1847" s="10" t="s">
        <v>32</v>
      </c>
      <c r="M1847" s="10"/>
      <c r="N1847" s="14" t="s">
        <v>33</v>
      </c>
      <c r="O1847" s="20">
        <f>O1805+IF(S1808&lt;3.5,5,10)</f>
        <v>275</v>
      </c>
      <c r="P1847" s="11" t="s">
        <v>31</v>
      </c>
      <c r="Q1847" s="11" t="s">
        <v>30</v>
      </c>
      <c r="R1847" s="11" t="s">
        <v>34</v>
      </c>
      <c r="S1847" s="10" t="s">
        <v>32</v>
      </c>
      <c r="T1847" s="10"/>
      <c r="U1847" s="26" t="s">
        <v>34</v>
      </c>
      <c r="V1847" s="26" t="s">
        <v>48</v>
      </c>
      <c r="W1847" s="26" t="s">
        <v>34</v>
      </c>
      <c r="X1847" s="26" t="s">
        <v>48</v>
      </c>
      <c r="Y1847" s="26" t="s">
        <v>34</v>
      </c>
      <c r="Z1847" s="26" t="s">
        <v>48</v>
      </c>
      <c r="AA1847" s="9"/>
    </row>
    <row r="1848" spans="1:27" ht="16.5" thickTop="1" thickBot="1" x14ac:dyDescent="0.3">
      <c r="A1848" s="9"/>
      <c r="B1848" s="9"/>
      <c r="C1848" s="9"/>
      <c r="D1848" s="9"/>
      <c r="E1848" s="11"/>
      <c r="F1848" s="11"/>
      <c r="G1848" s="14"/>
      <c r="H1848" s="11"/>
      <c r="I1848" s="15">
        <v>5</v>
      </c>
      <c r="J1848" s="11">
        <v>75</v>
      </c>
      <c r="K1848" s="12">
        <f>CEILING(H1847*0.9*J1848/100,2.5)</f>
        <v>80</v>
      </c>
      <c r="M1848" s="9"/>
      <c r="N1848" s="14"/>
      <c r="O1848" s="11"/>
      <c r="P1848" s="15">
        <v>5</v>
      </c>
      <c r="Q1848" s="11">
        <v>65</v>
      </c>
      <c r="R1848" s="12">
        <f>CEILING(O1847*Q1848/100*0.9,5)</f>
        <v>165</v>
      </c>
      <c r="T1848" s="9"/>
      <c r="U1848" s="8">
        <f>IF(V1830&gt;11.5,U1830+2.5,U1830)</f>
        <v>17.5</v>
      </c>
      <c r="V1848" s="4"/>
      <c r="W1848" s="8">
        <f>IF(X1830&gt;11.5,W1830+2.5,W1830)</f>
        <v>35</v>
      </c>
      <c r="X1848" s="24"/>
      <c r="Y1848" s="8">
        <f>IF(Z1830&gt;11.5,Y1830+2,Y1830)</f>
        <v>8</v>
      </c>
      <c r="Z1848" s="24"/>
      <c r="AA1848" s="9"/>
    </row>
    <row r="1849" spans="1:27" ht="16.5" thickTop="1" thickBot="1" x14ac:dyDescent="0.3">
      <c r="A1849" s="9"/>
      <c r="B1849" s="9"/>
      <c r="C1849" s="9"/>
      <c r="D1849" s="9"/>
      <c r="E1849" s="11"/>
      <c r="F1849" s="11"/>
      <c r="G1849" s="14"/>
      <c r="H1849" s="11"/>
      <c r="I1849" s="15">
        <v>3</v>
      </c>
      <c r="J1849" s="11">
        <v>85</v>
      </c>
      <c r="K1849" s="12">
        <f>CEILING(H1847*0.9*J1849/100,2.5)</f>
        <v>90</v>
      </c>
      <c r="M1849" s="9"/>
      <c r="N1849" s="14"/>
      <c r="O1849" s="11"/>
      <c r="P1849" s="15">
        <v>5</v>
      </c>
      <c r="Q1849" s="11">
        <v>65</v>
      </c>
      <c r="R1849" s="12">
        <f>CEILING(O1847*Q1849/100*0.9,5)</f>
        <v>165</v>
      </c>
      <c r="T1849" s="9"/>
      <c r="U1849" s="8">
        <f>U1848</f>
        <v>17.5</v>
      </c>
      <c r="V1849" s="3"/>
      <c r="W1849" s="8">
        <f>W1848</f>
        <v>35</v>
      </c>
      <c r="X1849" s="24"/>
      <c r="Y1849" s="8">
        <f>Y1848</f>
        <v>8</v>
      </c>
      <c r="Z1849" s="24"/>
      <c r="AA1849" s="9"/>
    </row>
    <row r="1850" spans="1:27" ht="16.5" thickTop="1" thickBot="1" x14ac:dyDescent="0.3">
      <c r="A1850" s="9"/>
      <c r="B1850" s="9"/>
      <c r="C1850" s="9"/>
      <c r="D1850" s="9"/>
      <c r="E1850" s="11"/>
      <c r="F1850" s="11"/>
      <c r="G1850" s="14"/>
      <c r="H1850" s="11" t="s">
        <v>35</v>
      </c>
      <c r="I1850" s="15">
        <v>1</v>
      </c>
      <c r="J1850" s="11">
        <v>95</v>
      </c>
      <c r="K1850" s="12">
        <f>CEILING(H1847*0.9*J1850/100,2.5)</f>
        <v>102.5</v>
      </c>
      <c r="M1850" s="9"/>
      <c r="N1850" s="14"/>
      <c r="O1850" s="11"/>
      <c r="P1850" s="15">
        <v>5</v>
      </c>
      <c r="Q1850" s="11">
        <v>75</v>
      </c>
      <c r="R1850" s="12">
        <f>CEILING(O1847*Q1850/100*0.9,5)</f>
        <v>190</v>
      </c>
      <c r="T1850" s="9"/>
      <c r="U1850" s="8">
        <f>U1849</f>
        <v>17.5</v>
      </c>
      <c r="W1850" s="8">
        <f>W1849</f>
        <v>35</v>
      </c>
      <c r="X1850" s="24"/>
      <c r="Y1850" s="8">
        <f>Y1849</f>
        <v>8</v>
      </c>
      <c r="Z1850" s="24"/>
      <c r="AA1850" s="9"/>
    </row>
    <row r="1851" spans="1:27" ht="16.5" thickTop="1" thickBot="1" x14ac:dyDescent="0.3">
      <c r="A1851" s="9"/>
      <c r="B1851" s="9"/>
      <c r="C1851" s="9"/>
      <c r="D1851" s="9"/>
      <c r="E1851" s="11"/>
      <c r="F1851" s="11"/>
      <c r="G1851" s="14"/>
      <c r="H1851" s="11"/>
      <c r="I1851" s="11"/>
      <c r="J1851" s="11"/>
      <c r="K1851" s="11"/>
      <c r="L1851" s="9"/>
      <c r="M1851" s="9"/>
      <c r="N1851" s="14"/>
      <c r="O1851" s="11"/>
      <c r="P1851" s="15">
        <v>5</v>
      </c>
      <c r="Q1851" s="11">
        <v>75</v>
      </c>
      <c r="R1851" s="12">
        <f>CEILING(O1847*Q1851/100*0.9,5)</f>
        <v>190</v>
      </c>
      <c r="T1851" s="9"/>
      <c r="U1851" s="8">
        <f>U1850</f>
        <v>17.5</v>
      </c>
      <c r="W1851" s="8">
        <f>W1850</f>
        <v>35</v>
      </c>
      <c r="X1851" s="25"/>
      <c r="Y1851" s="8">
        <f>Y1850</f>
        <v>8</v>
      </c>
      <c r="Z1851" s="25"/>
      <c r="AA1851" s="9"/>
    </row>
    <row r="1852" spans="1:27" ht="16.5" thickTop="1" thickBot="1" x14ac:dyDescent="0.3">
      <c r="A1852" s="9"/>
      <c r="B1852" s="9"/>
      <c r="C1852" s="9"/>
      <c r="D1852" s="9"/>
      <c r="E1852" s="11"/>
      <c r="F1852" s="11"/>
      <c r="G1852" s="14"/>
      <c r="H1852" s="11"/>
      <c r="I1852" s="11"/>
      <c r="J1852" s="11"/>
      <c r="K1852" s="11"/>
      <c r="L1852" s="9"/>
      <c r="M1852" s="9"/>
      <c r="N1852" s="14"/>
      <c r="O1852" s="11"/>
      <c r="P1852" s="16">
        <v>5</v>
      </c>
      <c r="Q1852" s="11">
        <v>85</v>
      </c>
      <c r="R1852" s="12">
        <f>CEILING(O1847*Q1852/100*0.9,5)</f>
        <v>215</v>
      </c>
      <c r="T1852" s="9"/>
      <c r="U1852" s="9"/>
      <c r="V1852" s="9"/>
      <c r="W1852" s="9"/>
      <c r="X1852" s="9"/>
      <c r="Y1852" s="9"/>
      <c r="Z1852" s="9"/>
      <c r="AA1852" s="9"/>
    </row>
    <row r="1853" spans="1:27" ht="16.5" thickTop="1" thickBot="1" x14ac:dyDescent="0.3">
      <c r="A1853" s="9"/>
      <c r="B1853" s="9"/>
      <c r="C1853">
        <f>IF(H1853&gt;3.4,0,H1853)+IF(O1853&gt;3.4,0,O1853)</f>
        <v>2</v>
      </c>
      <c r="D1853" t="s">
        <v>17</v>
      </c>
      <c r="E1853" t="s">
        <v>2</v>
      </c>
      <c r="F1853" s="9"/>
      <c r="G1853" s="14" t="s">
        <v>14</v>
      </c>
      <c r="H1853" s="11">
        <v>2</v>
      </c>
      <c r="I1853" s="11"/>
      <c r="J1853" s="11"/>
      <c r="K1853" s="11"/>
      <c r="L1853" s="9"/>
      <c r="M1853" s="9"/>
      <c r="N1853" s="14" t="s">
        <v>12</v>
      </c>
      <c r="O1853" s="11">
        <v>4</v>
      </c>
      <c r="P1853" s="11"/>
      <c r="Q1853" s="11"/>
      <c r="R1853" s="11"/>
      <c r="S1853" s="9"/>
      <c r="T1853" s="9"/>
      <c r="U1853" s="9"/>
      <c r="V1853" s="27" t="s">
        <v>47</v>
      </c>
      <c r="W1853" s="9"/>
      <c r="X1853" s="17" t="s">
        <v>27</v>
      </c>
      <c r="Y1853" s="9"/>
      <c r="Z1853" s="9"/>
      <c r="AA1853" s="9"/>
    </row>
    <row r="1854" spans="1:27" ht="31.5" thickTop="1" thickBot="1" x14ac:dyDescent="0.3">
      <c r="A1854" s="9"/>
      <c r="B1854" s="9"/>
      <c r="C1854" s="9"/>
      <c r="D1854" s="9"/>
      <c r="E1854" s="11"/>
      <c r="F1854" s="11"/>
      <c r="G1854" s="14" t="s">
        <v>33</v>
      </c>
      <c r="H1854" s="20">
        <f>H1840</f>
        <v>207.5</v>
      </c>
      <c r="I1854" s="11" t="s">
        <v>31</v>
      </c>
      <c r="J1854" s="11" t="s">
        <v>30</v>
      </c>
      <c r="K1854" s="11" t="s">
        <v>34</v>
      </c>
      <c r="L1854" s="10" t="s">
        <v>32</v>
      </c>
      <c r="M1854" s="10"/>
      <c r="N1854" s="14" t="s">
        <v>33</v>
      </c>
      <c r="O1854" s="20">
        <f>O1840</f>
        <v>232.5</v>
      </c>
      <c r="P1854" s="11" t="s">
        <v>31</v>
      </c>
      <c r="Q1854" s="11" t="s">
        <v>30</v>
      </c>
      <c r="R1854" s="11" t="s">
        <v>34</v>
      </c>
      <c r="S1854" s="10" t="s">
        <v>32</v>
      </c>
      <c r="T1854" s="10"/>
      <c r="U1854" s="26" t="s">
        <v>34</v>
      </c>
      <c r="V1854" s="26" t="s">
        <v>48</v>
      </c>
      <c r="W1854" s="26" t="s">
        <v>34</v>
      </c>
      <c r="X1854" s="26" t="s">
        <v>48</v>
      </c>
      <c r="Y1854" s="9"/>
      <c r="Z1854" s="9"/>
      <c r="AA1854" s="9"/>
    </row>
    <row r="1855" spans="1:27" ht="16.5" thickTop="1" thickBot="1" x14ac:dyDescent="0.3">
      <c r="A1855" s="9"/>
      <c r="B1855" s="9"/>
      <c r="C1855" s="9"/>
      <c r="D1855" s="9"/>
      <c r="E1855" s="11"/>
      <c r="F1855" s="11"/>
      <c r="G1855" s="14"/>
      <c r="H1855" s="11"/>
      <c r="I1855" s="15">
        <v>3</v>
      </c>
      <c r="J1855" s="11">
        <v>70</v>
      </c>
      <c r="K1855" s="12">
        <f>CEILING(H1854*J1855/100*0.9,2.5)</f>
        <v>132.5</v>
      </c>
      <c r="M1855" s="9"/>
      <c r="N1855" s="14"/>
      <c r="O1855" s="11"/>
      <c r="P1855" s="15">
        <v>5</v>
      </c>
      <c r="Q1855" s="11">
        <v>40</v>
      </c>
      <c r="R1855" s="12">
        <f>CEILING(O1854*Q1855/100*0.9,5)</f>
        <v>85</v>
      </c>
      <c r="T1855" s="9"/>
      <c r="U1855" s="8">
        <f>IF(V1837&gt;11.5,U1837+2.5,U1837)</f>
        <v>60</v>
      </c>
      <c r="W1855" s="8">
        <f>IF(X1837&gt;11.5,W1837+2.5,W1837)</f>
        <v>42.5</v>
      </c>
      <c r="X1855" s="24"/>
      <c r="Y1855" s="9"/>
      <c r="Z1855" s="9"/>
      <c r="AA1855" s="9"/>
    </row>
    <row r="1856" spans="1:27" ht="16.5" thickTop="1" thickBot="1" x14ac:dyDescent="0.3">
      <c r="A1856" s="9"/>
      <c r="B1856" s="9"/>
      <c r="C1856" s="9"/>
      <c r="D1856" s="9"/>
      <c r="E1856" s="11"/>
      <c r="F1856" s="11"/>
      <c r="G1856" s="14"/>
      <c r="H1856" s="11"/>
      <c r="I1856" s="15">
        <v>3</v>
      </c>
      <c r="J1856" s="11">
        <v>70</v>
      </c>
      <c r="K1856" s="12">
        <f>CEILING(H1854*J1856/100*0.9,2.5)</f>
        <v>132.5</v>
      </c>
      <c r="M1856" s="9"/>
      <c r="N1856" s="14"/>
      <c r="O1856" s="11"/>
      <c r="P1856" s="15">
        <v>5</v>
      </c>
      <c r="Q1856" s="11">
        <v>40</v>
      </c>
      <c r="R1856" s="12">
        <f>CEILING(O1854*Q1856/100*0.9,5)</f>
        <v>85</v>
      </c>
      <c r="T1856" s="9"/>
      <c r="U1856" s="8">
        <f>U1855</f>
        <v>60</v>
      </c>
      <c r="W1856" s="8">
        <f>W1855</f>
        <v>42.5</v>
      </c>
      <c r="X1856" s="24"/>
      <c r="Y1856" s="9"/>
      <c r="Z1856" s="9"/>
      <c r="AA1856" s="9"/>
    </row>
    <row r="1857" spans="1:27" ht="16.5" thickTop="1" thickBot="1" x14ac:dyDescent="0.3">
      <c r="A1857" s="9"/>
      <c r="B1857" s="9"/>
      <c r="C1857" s="9"/>
      <c r="D1857" s="9"/>
      <c r="E1857" s="11"/>
      <c r="F1857" s="11"/>
      <c r="G1857" s="14"/>
      <c r="H1857" s="11"/>
      <c r="I1857" s="15">
        <v>3</v>
      </c>
      <c r="J1857" s="11">
        <v>80</v>
      </c>
      <c r="K1857" s="12">
        <f>CEILING(H1854*J1857/100*0.9,2.5)</f>
        <v>150</v>
      </c>
      <c r="M1857" s="9"/>
      <c r="N1857" s="14"/>
      <c r="O1857" s="11"/>
      <c r="P1857" s="15">
        <v>5</v>
      </c>
      <c r="Q1857" s="11">
        <v>50</v>
      </c>
      <c r="R1857" s="12">
        <f>CEILING(O1854*Q1857/100*0.9,5)</f>
        <v>105</v>
      </c>
      <c r="T1857" s="9"/>
      <c r="U1857" s="8">
        <f>U1856</f>
        <v>60</v>
      </c>
      <c r="W1857" s="8">
        <f>W1856</f>
        <v>42.5</v>
      </c>
      <c r="X1857" s="24"/>
      <c r="Y1857" s="9"/>
      <c r="Z1857" s="9"/>
      <c r="AA1857" s="9"/>
    </row>
    <row r="1858" spans="1:27" ht="16.5" thickTop="1" thickBot="1" x14ac:dyDescent="0.3">
      <c r="A1858" s="9"/>
      <c r="B1858" s="9"/>
      <c r="C1858" s="9"/>
      <c r="D1858" s="9"/>
      <c r="E1858" s="11"/>
      <c r="F1858" s="11"/>
      <c r="G1858" s="14"/>
      <c r="H1858" s="11"/>
      <c r="I1858" s="15">
        <v>3</v>
      </c>
      <c r="J1858" s="11">
        <v>80</v>
      </c>
      <c r="K1858" s="12">
        <f>CEILING(H1854*J1858/100*0.9,2.5)</f>
        <v>150</v>
      </c>
      <c r="M1858" s="9"/>
      <c r="N1858" s="14"/>
      <c r="O1858" s="11"/>
      <c r="P1858" s="15">
        <v>5</v>
      </c>
      <c r="Q1858" s="11">
        <v>50</v>
      </c>
      <c r="R1858" s="12">
        <f>CEILING(O1854*Q1858/100*0.9,5)</f>
        <v>105</v>
      </c>
      <c r="T1858" s="9"/>
      <c r="U1858" s="8">
        <f>U1857</f>
        <v>60</v>
      </c>
      <c r="W1858" s="8">
        <f>W1857</f>
        <v>42.5</v>
      </c>
      <c r="X1858" s="25"/>
      <c r="Y1858" s="9"/>
      <c r="Z1858" s="9"/>
      <c r="AA1858" s="9"/>
    </row>
    <row r="1859" spans="1:27" ht="16.5" thickTop="1" thickBot="1" x14ac:dyDescent="0.3">
      <c r="A1859" s="9"/>
      <c r="B1859" s="9"/>
      <c r="C1859" s="9"/>
      <c r="D1859" s="9"/>
      <c r="E1859" s="11"/>
      <c r="F1859" s="11"/>
      <c r="G1859" s="14"/>
      <c r="H1859" s="11"/>
      <c r="I1859" s="15">
        <v>3</v>
      </c>
      <c r="J1859" s="11">
        <v>90</v>
      </c>
      <c r="K1859" s="12">
        <f>CEILING(H1854*J1859/100*0.9,2.5)</f>
        <v>170</v>
      </c>
      <c r="M1859" s="9"/>
      <c r="N1859" s="14"/>
      <c r="O1859" s="11"/>
      <c r="P1859" s="15">
        <v>5</v>
      </c>
      <c r="Q1859" s="11">
        <v>60</v>
      </c>
      <c r="R1859" s="12">
        <f>CEILING(O1854*Q1859/100*0.9,5)</f>
        <v>130</v>
      </c>
      <c r="T1859" s="9"/>
      <c r="U1859" s="9"/>
      <c r="V1859" s="9"/>
      <c r="W1859" s="9"/>
      <c r="X1859" s="9"/>
      <c r="Y1859" s="9"/>
      <c r="Z1859" s="9"/>
      <c r="AA1859" s="9"/>
    </row>
    <row r="1860" spans="1:27" ht="16.5" thickTop="1" thickBot="1" x14ac:dyDescent="0.3">
      <c r="A1860" s="9"/>
      <c r="B1860" s="1" t="s">
        <v>156</v>
      </c>
      <c r="C1860" s="18">
        <f>IF(H1860&gt;3.4,0,H1860)+IF(O1860&gt;3.4,0,O1860)</f>
        <v>4</v>
      </c>
      <c r="D1860" s="18" t="s">
        <v>15</v>
      </c>
      <c r="E1860" s="34" t="s">
        <v>2</v>
      </c>
      <c r="F1860" s="11"/>
      <c r="G1860" s="14" t="s">
        <v>14</v>
      </c>
      <c r="H1860" s="11">
        <v>3</v>
      </c>
      <c r="I1860" s="11"/>
      <c r="J1860" s="11"/>
      <c r="K1860" s="11"/>
      <c r="L1860" s="9"/>
      <c r="M1860" s="9"/>
      <c r="N1860" s="14" t="s">
        <v>12</v>
      </c>
      <c r="O1860" s="11">
        <v>1</v>
      </c>
      <c r="P1860" s="11"/>
      <c r="Q1860" s="11"/>
      <c r="R1860" s="11"/>
      <c r="S1860" s="9"/>
      <c r="T1860" s="9"/>
      <c r="U1860" s="30"/>
      <c r="V1860" s="29" t="s">
        <v>49</v>
      </c>
      <c r="W1860" s="9"/>
      <c r="X1860" s="31" t="s">
        <v>27</v>
      </c>
      <c r="Y1860" s="9"/>
      <c r="Z1860" s="9"/>
      <c r="AA1860" s="9"/>
    </row>
    <row r="1861" spans="1:27" ht="31.5" thickTop="1" thickBot="1" x14ac:dyDescent="0.3">
      <c r="A1861" s="9"/>
      <c r="B1861" s="9"/>
      <c r="C1861" s="9"/>
      <c r="D1861" s="9"/>
      <c r="E1861" s="11"/>
      <c r="F1861" s="11"/>
      <c r="G1861" s="14"/>
      <c r="H1861" s="20">
        <f>H1854</f>
        <v>207.5</v>
      </c>
      <c r="I1861" s="11" t="s">
        <v>31</v>
      </c>
      <c r="J1861" s="11" t="s">
        <v>30</v>
      </c>
      <c r="K1861" s="11" t="s">
        <v>34</v>
      </c>
      <c r="L1861" s="10" t="s">
        <v>32</v>
      </c>
      <c r="M1861" s="10"/>
      <c r="N1861" s="14" t="s">
        <v>33</v>
      </c>
      <c r="O1861" s="20">
        <f>O1840+IF(S1843&lt;3.5,2.5,5)</f>
        <v>235</v>
      </c>
      <c r="P1861" s="11" t="s">
        <v>31</v>
      </c>
      <c r="Q1861" s="11" t="s">
        <v>30</v>
      </c>
      <c r="R1861" s="11" t="s">
        <v>34</v>
      </c>
      <c r="S1861" s="10" t="s">
        <v>32</v>
      </c>
      <c r="T1861" s="10"/>
      <c r="U1861" s="26" t="s">
        <v>34</v>
      </c>
      <c r="V1861" s="26" t="s">
        <v>48</v>
      </c>
      <c r="W1861" s="26" t="s">
        <v>34</v>
      </c>
      <c r="X1861" s="26" t="s">
        <v>48</v>
      </c>
      <c r="Y1861" s="9"/>
      <c r="Z1861" s="9"/>
      <c r="AA1861" s="9"/>
    </row>
    <row r="1862" spans="1:27" ht="16.5" thickTop="1" thickBot="1" x14ac:dyDescent="0.3">
      <c r="A1862" s="9"/>
      <c r="B1862" s="9"/>
      <c r="C1862" s="9"/>
      <c r="D1862" s="9"/>
      <c r="E1862" s="11"/>
      <c r="F1862" s="11"/>
      <c r="G1862" s="14"/>
      <c r="H1862" s="11"/>
      <c r="I1862" s="15">
        <v>5</v>
      </c>
      <c r="J1862" s="11">
        <v>75</v>
      </c>
      <c r="K1862" s="12">
        <f>CEILING(H1861*0.9*J1862/100,2.5)</f>
        <v>142.5</v>
      </c>
      <c r="M1862" s="9"/>
      <c r="N1862" s="14"/>
      <c r="O1862" s="11"/>
      <c r="P1862" s="15">
        <v>5</v>
      </c>
      <c r="Q1862" s="11">
        <v>65</v>
      </c>
      <c r="R1862" s="12">
        <f>CEILING(O1861*Q1862/100*0.9,5)</f>
        <v>140</v>
      </c>
      <c r="T1862" s="9"/>
      <c r="U1862" s="8">
        <f>IF(V1844&gt;11.5,U1844+2.5,U1844)</f>
        <v>70</v>
      </c>
      <c r="V1862" s="4"/>
      <c r="W1862" s="8">
        <f>IF(X1858&gt;11.5,W1858+2.5,W1858)</f>
        <v>42.5</v>
      </c>
      <c r="X1862" s="24"/>
      <c r="Y1862" s="9"/>
      <c r="Z1862" s="9"/>
      <c r="AA1862" s="9"/>
    </row>
    <row r="1863" spans="1:27" ht="16.5" thickTop="1" thickBot="1" x14ac:dyDescent="0.3">
      <c r="A1863" s="9"/>
      <c r="B1863" s="9"/>
      <c r="C1863" s="9"/>
      <c r="D1863" s="9"/>
      <c r="E1863" s="11"/>
      <c r="F1863" s="11"/>
      <c r="G1863" s="14"/>
      <c r="H1863" s="11"/>
      <c r="I1863" s="15">
        <v>3</v>
      </c>
      <c r="J1863" s="11">
        <v>85</v>
      </c>
      <c r="K1863" s="12">
        <f>CEILING(H1861*0.9*J1863/100,2.5)</f>
        <v>160</v>
      </c>
      <c r="M1863" s="9"/>
      <c r="N1863" s="14"/>
      <c r="O1863" s="11"/>
      <c r="P1863" s="15">
        <v>5</v>
      </c>
      <c r="Q1863" s="11">
        <v>65</v>
      </c>
      <c r="R1863" s="12">
        <f>CEILING(O1861*Q1863/100*0.9,5)</f>
        <v>140</v>
      </c>
      <c r="T1863" s="9"/>
      <c r="U1863" s="8">
        <f>U1862</f>
        <v>70</v>
      </c>
      <c r="V1863" s="4"/>
      <c r="W1863" s="8">
        <f>W1862</f>
        <v>42.5</v>
      </c>
      <c r="X1863" s="24"/>
      <c r="Y1863" s="9"/>
      <c r="Z1863" s="9"/>
      <c r="AA1863" s="9"/>
    </row>
    <row r="1864" spans="1:27" ht="16.5" thickTop="1" thickBot="1" x14ac:dyDescent="0.3">
      <c r="A1864" s="9"/>
      <c r="B1864" s="9"/>
      <c r="C1864" s="9"/>
      <c r="D1864" s="9"/>
      <c r="E1864" s="11"/>
      <c r="F1864" s="11"/>
      <c r="G1864" s="14"/>
      <c r="H1864" s="11" t="s">
        <v>35</v>
      </c>
      <c r="I1864" s="15">
        <v>1</v>
      </c>
      <c r="J1864" s="11">
        <v>95</v>
      </c>
      <c r="K1864" s="12">
        <f>CEILING(H1861*0.9*J1864/100,2.5)</f>
        <v>177.5</v>
      </c>
      <c r="M1864" s="9"/>
      <c r="N1864" s="14"/>
      <c r="O1864" s="11"/>
      <c r="P1864" s="15">
        <v>5</v>
      </c>
      <c r="Q1864" s="11">
        <v>75</v>
      </c>
      <c r="R1864" s="12">
        <f>CEILING(O1861*Q1864/100*0.9,5)</f>
        <v>160</v>
      </c>
      <c r="T1864" s="9"/>
      <c r="U1864" s="8">
        <f>U1863</f>
        <v>70</v>
      </c>
      <c r="V1864" s="4"/>
      <c r="W1864" s="8">
        <f>W1863</f>
        <v>42.5</v>
      </c>
      <c r="X1864" s="24"/>
      <c r="Y1864" s="9"/>
      <c r="Z1864" s="9"/>
      <c r="AA1864" s="9"/>
    </row>
    <row r="1865" spans="1:27" ht="16.5" thickTop="1" thickBot="1" x14ac:dyDescent="0.3">
      <c r="A1865" s="9"/>
      <c r="B1865" s="9"/>
      <c r="C1865" s="9"/>
      <c r="D1865" s="9"/>
      <c r="E1865" s="11"/>
      <c r="F1865" s="11"/>
      <c r="G1865" s="14"/>
      <c r="H1865" s="11"/>
      <c r="I1865" s="11"/>
      <c r="J1865" s="11"/>
      <c r="K1865" s="11"/>
      <c r="L1865" s="9"/>
      <c r="M1865" s="9"/>
      <c r="N1865" s="14"/>
      <c r="O1865" s="11"/>
      <c r="P1865" s="15">
        <v>5</v>
      </c>
      <c r="Q1865" s="11">
        <v>75</v>
      </c>
      <c r="R1865" s="12">
        <f>CEILING(O1861*Q1865/100*0.9,5)</f>
        <v>160</v>
      </c>
      <c r="T1865" s="9"/>
      <c r="U1865" s="8">
        <f>U1864</f>
        <v>70</v>
      </c>
      <c r="V1865" s="4"/>
      <c r="W1865" s="8">
        <f>W1864</f>
        <v>42.5</v>
      </c>
      <c r="X1865" s="25"/>
      <c r="Y1865" s="9"/>
      <c r="Z1865" s="9"/>
      <c r="AA1865" s="9"/>
    </row>
    <row r="1866" spans="1:27" ht="16.5" thickTop="1" thickBot="1" x14ac:dyDescent="0.3">
      <c r="A1866" s="9"/>
      <c r="B1866" s="9"/>
      <c r="C1866" s="9"/>
      <c r="D1866" s="9"/>
      <c r="E1866" s="11"/>
      <c r="F1866" s="11"/>
      <c r="G1866" s="14"/>
      <c r="H1866" s="11"/>
      <c r="I1866" s="11"/>
      <c r="J1866" s="11"/>
      <c r="K1866" s="11"/>
      <c r="L1866" s="9"/>
      <c r="M1866" s="9"/>
      <c r="N1866" s="14"/>
      <c r="O1866" s="11"/>
      <c r="P1866" s="16">
        <v>5</v>
      </c>
      <c r="Q1866" s="11">
        <v>85</v>
      </c>
      <c r="R1866" s="12">
        <f>CEILING(O1861*Q1866/100*0.9,5)</f>
        <v>180</v>
      </c>
      <c r="T1866" s="9"/>
      <c r="U1866" s="9"/>
      <c r="V1866" s="9"/>
      <c r="W1866" s="9"/>
      <c r="X1866" s="9"/>
      <c r="Y1866" s="9"/>
      <c r="Z1866" s="9"/>
      <c r="AA1866" s="9"/>
    </row>
    <row r="1867" spans="1:27" ht="16.5" thickTop="1" thickBot="1" x14ac:dyDescent="0.3">
      <c r="A1867" s="9"/>
      <c r="B1867" s="9"/>
      <c r="C1867">
        <f>IF(H1867&gt;3.4,0,H1867)+IF(O1867&gt;3.4,0,O1867)</f>
        <v>2</v>
      </c>
      <c r="D1867" t="s">
        <v>16</v>
      </c>
      <c r="E1867" t="s">
        <v>3</v>
      </c>
      <c r="F1867" s="9"/>
      <c r="G1867" s="14" t="s">
        <v>4</v>
      </c>
      <c r="H1867" s="11">
        <v>4</v>
      </c>
      <c r="I1867" s="11"/>
      <c r="J1867" s="11"/>
      <c r="K1867" s="11"/>
      <c r="L1867" s="9"/>
      <c r="M1867" s="9"/>
      <c r="N1867" s="14" t="s">
        <v>13</v>
      </c>
      <c r="O1867" s="11">
        <v>2</v>
      </c>
      <c r="P1867" s="11"/>
      <c r="Q1867" s="11"/>
      <c r="R1867" s="11"/>
      <c r="S1867" s="9"/>
      <c r="T1867" s="9"/>
      <c r="U1867" s="9"/>
      <c r="V1867" s="28" t="s">
        <v>28</v>
      </c>
      <c r="W1867" s="9"/>
      <c r="X1867" s="27" t="s">
        <v>25</v>
      </c>
      <c r="Y1867" s="9"/>
      <c r="Z1867" s="27" t="s">
        <v>26</v>
      </c>
      <c r="AA1867" s="9"/>
    </row>
    <row r="1868" spans="1:27" ht="31.5" thickTop="1" thickBot="1" x14ac:dyDescent="0.3">
      <c r="A1868" s="9"/>
      <c r="B1868" s="9"/>
      <c r="C1868" s="9"/>
      <c r="D1868" s="9"/>
      <c r="E1868" s="11"/>
      <c r="F1868" s="11"/>
      <c r="G1868" s="14" t="s">
        <v>33</v>
      </c>
      <c r="H1868" s="20">
        <f>H1847</f>
        <v>117.5</v>
      </c>
      <c r="I1868" s="11" t="s">
        <v>31</v>
      </c>
      <c r="J1868" s="11" t="s">
        <v>30</v>
      </c>
      <c r="K1868" s="11" t="s">
        <v>34</v>
      </c>
      <c r="L1868" s="10" t="s">
        <v>32</v>
      </c>
      <c r="M1868" s="10"/>
      <c r="N1868" s="14" t="s">
        <v>33</v>
      </c>
      <c r="O1868" s="20">
        <f>O1847</f>
        <v>275</v>
      </c>
      <c r="P1868" s="11" t="s">
        <v>31</v>
      </c>
      <c r="Q1868" s="11" t="s">
        <v>30</v>
      </c>
      <c r="R1868" s="11" t="s">
        <v>34</v>
      </c>
      <c r="S1868" s="10" t="s">
        <v>32</v>
      </c>
      <c r="T1868" s="10"/>
      <c r="U1868" s="26" t="s">
        <v>34</v>
      </c>
      <c r="V1868" s="26" t="s">
        <v>48</v>
      </c>
      <c r="W1868" s="26" t="s">
        <v>34</v>
      </c>
      <c r="X1868" s="26" t="s">
        <v>48</v>
      </c>
      <c r="Y1868" s="26" t="s">
        <v>34</v>
      </c>
      <c r="Z1868" s="26" t="s">
        <v>48</v>
      </c>
      <c r="AA1868" s="9"/>
    </row>
    <row r="1869" spans="1:27" ht="16.5" thickTop="1" thickBot="1" x14ac:dyDescent="0.3">
      <c r="A1869" s="9"/>
      <c r="B1869" s="9"/>
      <c r="C1869" s="9"/>
      <c r="D1869" s="9"/>
      <c r="E1869" s="11"/>
      <c r="F1869" s="11"/>
      <c r="G1869" s="14"/>
      <c r="H1869" s="11"/>
      <c r="I1869" s="15">
        <v>5</v>
      </c>
      <c r="J1869" s="11">
        <v>40</v>
      </c>
      <c r="K1869" s="12">
        <f>CEILING(H1868*J1869/100*0.9,2.5)</f>
        <v>42.5</v>
      </c>
      <c r="M1869" s="9"/>
      <c r="N1869" s="14"/>
      <c r="O1869" s="11"/>
      <c r="P1869" s="15">
        <v>3</v>
      </c>
      <c r="Q1869" s="11">
        <v>70</v>
      </c>
      <c r="R1869" s="12">
        <f>CEILING(O1868*Q1869/100*0.9,5)</f>
        <v>175</v>
      </c>
      <c r="T1869" s="9"/>
      <c r="U1869" s="8">
        <f>IF(V1851&gt;11.5,U1851+2.5,U1851)</f>
        <v>17.5</v>
      </c>
      <c r="V1869" s="4"/>
      <c r="W1869" s="8">
        <f>IF(X1851&gt;11.5,W1851+2.5,W1851)</f>
        <v>35</v>
      </c>
      <c r="X1869" s="24"/>
      <c r="Y1869" s="8">
        <f>IF(Z1851&gt;11.5,Y1851+2,Y1851)</f>
        <v>8</v>
      </c>
      <c r="Z1869" s="24"/>
      <c r="AA1869" s="9"/>
    </row>
    <row r="1870" spans="1:27" ht="16.5" thickTop="1" thickBot="1" x14ac:dyDescent="0.3">
      <c r="A1870" s="9"/>
      <c r="B1870" s="9"/>
      <c r="C1870" s="9"/>
      <c r="D1870" s="9"/>
      <c r="E1870" s="11"/>
      <c r="F1870" s="11"/>
      <c r="G1870" s="14"/>
      <c r="H1870" s="11"/>
      <c r="I1870" s="15">
        <v>5</v>
      </c>
      <c r="J1870" s="11">
        <v>40</v>
      </c>
      <c r="K1870" s="12">
        <f>CEILING(H1868*J1870/100*0.9,2.5)</f>
        <v>42.5</v>
      </c>
      <c r="M1870" s="9"/>
      <c r="N1870" s="14"/>
      <c r="O1870" s="11"/>
      <c r="P1870" s="15">
        <v>3</v>
      </c>
      <c r="Q1870" s="11">
        <v>70</v>
      </c>
      <c r="R1870" s="12">
        <f>CEILING(O1868*Q1870/100*0.9,5)</f>
        <v>175</v>
      </c>
      <c r="T1870" s="9"/>
      <c r="U1870" s="8">
        <f>U1869</f>
        <v>17.5</v>
      </c>
      <c r="V1870" s="3"/>
      <c r="W1870" s="8">
        <f>W1869</f>
        <v>35</v>
      </c>
      <c r="X1870" s="24"/>
      <c r="Y1870" s="8">
        <f>Y1869</f>
        <v>8</v>
      </c>
      <c r="Z1870" s="24"/>
      <c r="AA1870" s="9"/>
    </row>
    <row r="1871" spans="1:27" ht="16.5" thickTop="1" thickBot="1" x14ac:dyDescent="0.3">
      <c r="A1871" s="9"/>
      <c r="B1871" s="9"/>
      <c r="C1871" s="9"/>
      <c r="D1871" s="9"/>
      <c r="E1871" s="11"/>
      <c r="F1871" s="11"/>
      <c r="G1871" s="14"/>
      <c r="H1871" s="11"/>
      <c r="I1871" s="15">
        <v>5</v>
      </c>
      <c r="J1871" s="11">
        <v>50</v>
      </c>
      <c r="K1871" s="12">
        <f>CEILING(H1868*J1871/100*0.9,2.5)</f>
        <v>55</v>
      </c>
      <c r="M1871" s="9"/>
      <c r="N1871" s="14"/>
      <c r="O1871" s="11"/>
      <c r="P1871" s="15">
        <v>3</v>
      </c>
      <c r="Q1871" s="11">
        <v>80</v>
      </c>
      <c r="R1871" s="12">
        <f>CEILING(O1868*Q1871/100*0.9,5)</f>
        <v>200</v>
      </c>
      <c r="T1871" s="9"/>
      <c r="U1871" s="8">
        <f>U1870</f>
        <v>17.5</v>
      </c>
      <c r="W1871" s="8">
        <f>W1870</f>
        <v>35</v>
      </c>
      <c r="X1871" s="24"/>
      <c r="Y1871" s="8">
        <f>Y1870</f>
        <v>8</v>
      </c>
      <c r="Z1871" s="24"/>
      <c r="AA1871" s="9"/>
    </row>
    <row r="1872" spans="1:27" ht="16.5" thickTop="1" thickBot="1" x14ac:dyDescent="0.3">
      <c r="A1872" s="9"/>
      <c r="B1872" s="9"/>
      <c r="C1872" s="9"/>
      <c r="D1872" s="9"/>
      <c r="E1872" s="11"/>
      <c r="F1872" s="11"/>
      <c r="G1872" s="14"/>
      <c r="H1872" s="11"/>
      <c r="I1872" s="15">
        <v>5</v>
      </c>
      <c r="J1872" s="11">
        <v>50</v>
      </c>
      <c r="K1872" s="12">
        <f>CEILING(H1868*J1872/100*0.9,2.5)</f>
        <v>55</v>
      </c>
      <c r="M1872" s="9"/>
      <c r="N1872" s="14"/>
      <c r="O1872" s="11"/>
      <c r="P1872" s="15">
        <v>3</v>
      </c>
      <c r="Q1872" s="11">
        <v>80</v>
      </c>
      <c r="R1872" s="12">
        <f>CEILING(O1868*Q1872/100*0.9,5)</f>
        <v>200</v>
      </c>
      <c r="T1872" s="9"/>
      <c r="U1872" s="8">
        <f>U1871</f>
        <v>17.5</v>
      </c>
      <c r="W1872" s="8">
        <f>W1871</f>
        <v>35</v>
      </c>
      <c r="X1872" s="25"/>
      <c r="Y1872" s="8">
        <f>Y1871</f>
        <v>8</v>
      </c>
      <c r="Z1872" s="25"/>
      <c r="AA1872" s="9"/>
    </row>
    <row r="1873" spans="1:27" ht="16.5" thickTop="1" thickBot="1" x14ac:dyDescent="0.3">
      <c r="A1873" s="9"/>
      <c r="B1873" s="9"/>
      <c r="C1873" s="9"/>
      <c r="D1873" s="9"/>
      <c r="E1873" s="11"/>
      <c r="F1873" s="11"/>
      <c r="G1873" s="14"/>
      <c r="H1873" s="11"/>
      <c r="I1873" s="16">
        <v>5</v>
      </c>
      <c r="J1873" s="11">
        <v>60</v>
      </c>
      <c r="K1873" s="12">
        <f>CEILING(H1868*J1873/100*0.9,2.5)</f>
        <v>65</v>
      </c>
      <c r="M1873" s="9"/>
      <c r="N1873" s="14"/>
      <c r="O1873" s="11"/>
      <c r="P1873" s="16">
        <v>3</v>
      </c>
      <c r="Q1873" s="11">
        <v>90</v>
      </c>
      <c r="R1873" s="12">
        <f>CEILING(O1868*Q1873/100*0.9,5)</f>
        <v>225</v>
      </c>
      <c r="T1873" s="9"/>
      <c r="U1873" s="9"/>
      <c r="V1873" s="9"/>
      <c r="W1873" s="9"/>
      <c r="X1873" s="9"/>
      <c r="Y1873" s="9"/>
      <c r="Z1873" s="9"/>
      <c r="AA1873" s="9"/>
    </row>
    <row r="1874" spans="1:27" ht="16.5" thickTop="1" thickBot="1" x14ac:dyDescent="0.3">
      <c r="A1874" s="9"/>
      <c r="B1874" s="9"/>
      <c r="C1874">
        <f>IF(H1874&gt;3.4,0,H1874)+IF(O1874&gt;3.4,0,O1874)</f>
        <v>2</v>
      </c>
      <c r="D1874" t="s">
        <v>17</v>
      </c>
      <c r="E1874" t="s">
        <v>2</v>
      </c>
      <c r="F1874" s="9"/>
      <c r="G1874" s="14" t="s">
        <v>14</v>
      </c>
      <c r="H1874" s="11">
        <v>4</v>
      </c>
      <c r="I1874" s="11"/>
      <c r="J1874" s="11"/>
      <c r="K1874" s="11"/>
      <c r="L1874" s="9"/>
      <c r="M1874" s="9"/>
      <c r="N1874" s="14" t="s">
        <v>12</v>
      </c>
      <c r="O1874" s="11">
        <v>2</v>
      </c>
      <c r="P1874" s="11"/>
      <c r="Q1874" s="11"/>
      <c r="R1874" s="11"/>
      <c r="S1874" s="9"/>
      <c r="T1874" s="9"/>
      <c r="U1874" s="9"/>
      <c r="V1874" s="27" t="s">
        <v>47</v>
      </c>
      <c r="W1874" s="9"/>
      <c r="X1874" s="17" t="s">
        <v>27</v>
      </c>
      <c r="Y1874" s="9"/>
      <c r="Z1874" s="9"/>
      <c r="AA1874" s="9"/>
    </row>
    <row r="1875" spans="1:27" ht="31.5" thickTop="1" thickBot="1" x14ac:dyDescent="0.3">
      <c r="A1875" s="9"/>
      <c r="B1875" s="9"/>
      <c r="C1875" s="9"/>
      <c r="D1875" s="9"/>
      <c r="E1875" s="11"/>
      <c r="F1875" s="11"/>
      <c r="G1875" s="14" t="s">
        <v>33</v>
      </c>
      <c r="H1875" s="20">
        <f>H1861</f>
        <v>207.5</v>
      </c>
      <c r="I1875" s="11" t="s">
        <v>31</v>
      </c>
      <c r="J1875" s="11" t="s">
        <v>30</v>
      </c>
      <c r="K1875" s="11" t="s">
        <v>34</v>
      </c>
      <c r="L1875" s="10" t="s">
        <v>32</v>
      </c>
      <c r="M1875" s="10"/>
      <c r="N1875" s="14" t="s">
        <v>33</v>
      </c>
      <c r="O1875" s="20">
        <f>O1861</f>
        <v>235</v>
      </c>
      <c r="P1875" s="11" t="s">
        <v>31</v>
      </c>
      <c r="Q1875" s="11" t="s">
        <v>30</v>
      </c>
      <c r="R1875" s="11" t="s">
        <v>34</v>
      </c>
      <c r="S1875" s="10" t="s">
        <v>32</v>
      </c>
      <c r="T1875" s="10"/>
      <c r="U1875" s="26" t="s">
        <v>34</v>
      </c>
      <c r="V1875" s="26" t="s">
        <v>48</v>
      </c>
      <c r="W1875" s="26" t="s">
        <v>34</v>
      </c>
      <c r="X1875" s="26" t="s">
        <v>48</v>
      </c>
      <c r="Y1875" s="9"/>
      <c r="Z1875" s="9"/>
      <c r="AA1875" s="9"/>
    </row>
    <row r="1876" spans="1:27" ht="16.5" thickTop="1" thickBot="1" x14ac:dyDescent="0.3">
      <c r="A1876" s="9"/>
      <c r="B1876" s="9"/>
      <c r="C1876" s="9"/>
      <c r="D1876" s="9"/>
      <c r="E1876" s="11"/>
      <c r="F1876" s="11"/>
      <c r="G1876" s="14"/>
      <c r="H1876" s="11"/>
      <c r="I1876" s="15">
        <v>5</v>
      </c>
      <c r="J1876" s="11">
        <v>40</v>
      </c>
      <c r="K1876" s="12">
        <f>CEILING(H1875*J1876/100*0.9,2.5)</f>
        <v>75</v>
      </c>
      <c r="M1876" s="9"/>
      <c r="N1876" s="14"/>
      <c r="O1876" s="11"/>
      <c r="P1876" s="15">
        <v>3</v>
      </c>
      <c r="Q1876" s="11">
        <v>70</v>
      </c>
      <c r="R1876" s="12">
        <f>CEILING(O1875*Q1876/100*0.9,5)</f>
        <v>150</v>
      </c>
      <c r="T1876" s="9"/>
      <c r="U1876" s="8">
        <f>IF(V1858&gt;11.5,U1858+2.5,U1858)</f>
        <v>60</v>
      </c>
      <c r="W1876" s="8">
        <f>IF(X1858&gt;11.5,W1858+2.5,W1858)</f>
        <v>42.5</v>
      </c>
      <c r="X1876" s="24"/>
      <c r="Y1876" s="9"/>
      <c r="Z1876" s="9"/>
      <c r="AA1876" s="9"/>
    </row>
    <row r="1877" spans="1:27" ht="16.5" thickTop="1" thickBot="1" x14ac:dyDescent="0.3">
      <c r="A1877" s="9"/>
      <c r="B1877" s="9"/>
      <c r="C1877" s="9"/>
      <c r="D1877" s="9"/>
      <c r="E1877" s="11"/>
      <c r="F1877" s="11"/>
      <c r="G1877" s="14"/>
      <c r="H1877" s="11"/>
      <c r="I1877" s="15">
        <v>5</v>
      </c>
      <c r="J1877" s="11">
        <v>40</v>
      </c>
      <c r="K1877" s="12">
        <f>CEILING(H1875*J1877/100*0.9,2.5)</f>
        <v>75</v>
      </c>
      <c r="M1877" s="9"/>
      <c r="N1877" s="14"/>
      <c r="O1877" s="11"/>
      <c r="P1877" s="15">
        <v>3</v>
      </c>
      <c r="Q1877" s="11">
        <v>70</v>
      </c>
      <c r="R1877" s="12">
        <f>CEILING(O1875*Q1877/100*0.9,5)</f>
        <v>150</v>
      </c>
      <c r="T1877" s="9"/>
      <c r="U1877" s="8">
        <f>U1876</f>
        <v>60</v>
      </c>
      <c r="W1877" s="8">
        <f>W1876</f>
        <v>42.5</v>
      </c>
      <c r="X1877" s="24"/>
      <c r="Y1877" s="9"/>
      <c r="Z1877" s="9"/>
      <c r="AA1877" s="9"/>
    </row>
    <row r="1878" spans="1:27" ht="16.5" thickTop="1" thickBot="1" x14ac:dyDescent="0.3">
      <c r="A1878" s="9"/>
      <c r="B1878" s="9"/>
      <c r="C1878" s="9"/>
      <c r="D1878" s="9"/>
      <c r="E1878" s="11"/>
      <c r="F1878" s="11"/>
      <c r="G1878" s="14"/>
      <c r="H1878" s="11"/>
      <c r="I1878" s="15">
        <v>5</v>
      </c>
      <c r="J1878" s="11">
        <v>50</v>
      </c>
      <c r="K1878" s="12">
        <f>CEILING(H1875*J1878/100*0.9,2.5)</f>
        <v>95</v>
      </c>
      <c r="M1878" s="9"/>
      <c r="N1878" s="14"/>
      <c r="O1878" s="11"/>
      <c r="P1878" s="15">
        <v>3</v>
      </c>
      <c r="Q1878" s="11">
        <v>80</v>
      </c>
      <c r="R1878" s="12">
        <f>CEILING(O1875*Q1878/100*0.9,5)</f>
        <v>170</v>
      </c>
      <c r="T1878" s="9"/>
      <c r="U1878" s="8">
        <f>U1877</f>
        <v>60</v>
      </c>
      <c r="W1878" s="8">
        <f>W1877</f>
        <v>42.5</v>
      </c>
      <c r="X1878" s="24"/>
      <c r="Y1878" s="9"/>
      <c r="Z1878" s="9"/>
      <c r="AA1878" s="9"/>
    </row>
    <row r="1879" spans="1:27" ht="16.5" thickTop="1" thickBot="1" x14ac:dyDescent="0.3">
      <c r="A1879" s="9"/>
      <c r="B1879" s="9"/>
      <c r="C1879" s="9"/>
      <c r="D1879" s="9"/>
      <c r="E1879" s="11"/>
      <c r="F1879" s="11"/>
      <c r="G1879" s="14"/>
      <c r="H1879" s="11"/>
      <c r="I1879" s="15">
        <v>5</v>
      </c>
      <c r="J1879" s="11">
        <v>50</v>
      </c>
      <c r="K1879" s="12">
        <f>CEILING(H1875*J1879/100*0.9,2.5)</f>
        <v>95</v>
      </c>
      <c r="M1879" s="9"/>
      <c r="N1879" s="14"/>
      <c r="O1879" s="11"/>
      <c r="P1879" s="15">
        <v>3</v>
      </c>
      <c r="Q1879" s="11">
        <v>80</v>
      </c>
      <c r="R1879" s="12">
        <f>CEILING(O1875*Q1879/100*0.9,5)</f>
        <v>170</v>
      </c>
      <c r="T1879" s="9"/>
      <c r="U1879" s="8">
        <f>U1878</f>
        <v>60</v>
      </c>
      <c r="W1879" s="8">
        <f>W1878</f>
        <v>42.5</v>
      </c>
      <c r="X1879" s="25"/>
      <c r="Y1879" s="9"/>
      <c r="Z1879" s="9"/>
      <c r="AA1879" s="9"/>
    </row>
    <row r="1880" spans="1:27" ht="16.5" thickTop="1" thickBot="1" x14ac:dyDescent="0.3">
      <c r="A1880" s="9"/>
      <c r="B1880" s="9"/>
      <c r="C1880" s="9"/>
      <c r="D1880" s="9"/>
      <c r="E1880" s="11"/>
      <c r="F1880" s="11"/>
      <c r="G1880" s="14"/>
      <c r="H1880" s="11"/>
      <c r="I1880" s="16">
        <v>5</v>
      </c>
      <c r="J1880" s="11">
        <v>60</v>
      </c>
      <c r="K1880" s="12">
        <f>CEILING(H1875*J1880/100*0.9,2.5)</f>
        <v>112.5</v>
      </c>
      <c r="M1880" s="9"/>
      <c r="N1880" s="14"/>
      <c r="O1880" s="11"/>
      <c r="P1880" s="16">
        <v>3</v>
      </c>
      <c r="Q1880" s="11">
        <v>90</v>
      </c>
      <c r="R1880" s="12">
        <f>CEILING(O1875*Q1880/100*0.9,5)</f>
        <v>195</v>
      </c>
      <c r="T1880" s="9"/>
      <c r="U1880" s="9"/>
      <c r="V1880" s="9"/>
      <c r="W1880" s="9"/>
      <c r="X1880" s="9"/>
      <c r="Y1880" s="9"/>
      <c r="Z1880" s="9"/>
      <c r="AA1880" s="9"/>
    </row>
    <row r="1881" spans="1:27" ht="16.5" thickTop="1" thickBot="1" x14ac:dyDescent="0.3">
      <c r="A1881" s="9"/>
      <c r="B1881" s="1" t="s">
        <v>157</v>
      </c>
      <c r="C1881">
        <f>IF(H1881&gt;3.4,0,H1881)+IF(O1881&gt;3.4,0,O1881)</f>
        <v>4</v>
      </c>
      <c r="D1881" t="s">
        <v>15</v>
      </c>
      <c r="E1881" t="s">
        <v>2</v>
      </c>
      <c r="F1881" s="9"/>
      <c r="G1881" s="14" t="s">
        <v>14</v>
      </c>
      <c r="H1881" s="11">
        <v>1</v>
      </c>
      <c r="I1881" s="11"/>
      <c r="J1881" s="11"/>
      <c r="K1881" s="11"/>
      <c r="L1881" s="9"/>
      <c r="M1881" s="9"/>
      <c r="N1881" s="14" t="s">
        <v>12</v>
      </c>
      <c r="O1881" s="11">
        <v>3</v>
      </c>
      <c r="P1881" s="11"/>
      <c r="Q1881" s="11"/>
      <c r="R1881" s="11"/>
      <c r="S1881" s="9"/>
      <c r="T1881" s="9"/>
      <c r="U1881" s="30"/>
      <c r="V1881" s="29" t="s">
        <v>49</v>
      </c>
      <c r="W1881" s="9"/>
      <c r="X1881" s="31" t="s">
        <v>27</v>
      </c>
      <c r="Y1881" s="9"/>
      <c r="Z1881" s="9"/>
      <c r="AA1881" s="9"/>
    </row>
    <row r="1882" spans="1:27" ht="31.5" thickTop="1" thickBot="1" x14ac:dyDescent="0.3">
      <c r="A1882" s="9"/>
      <c r="B1882" s="9"/>
      <c r="C1882" s="9"/>
      <c r="D1882" s="9"/>
      <c r="E1882" s="11"/>
      <c r="F1882" s="11"/>
      <c r="G1882" s="14" t="s">
        <v>33</v>
      </c>
      <c r="H1882" s="20">
        <f>H1875+IF(L1864&lt;3.5,2.5,5)</f>
        <v>210</v>
      </c>
      <c r="I1882" s="11" t="s">
        <v>31</v>
      </c>
      <c r="J1882" s="11" t="s">
        <v>30</v>
      </c>
      <c r="K1882" s="11" t="s">
        <v>34</v>
      </c>
      <c r="L1882" s="10" t="s">
        <v>32</v>
      </c>
      <c r="M1882" s="10"/>
      <c r="N1882" s="14"/>
      <c r="O1882" s="20">
        <f>O1875</f>
        <v>235</v>
      </c>
      <c r="P1882" s="11" t="s">
        <v>31</v>
      </c>
      <c r="Q1882" s="11" t="s">
        <v>30</v>
      </c>
      <c r="R1882" s="11" t="s">
        <v>34</v>
      </c>
      <c r="S1882" s="10" t="s">
        <v>32</v>
      </c>
      <c r="T1882" s="10"/>
      <c r="U1882" s="26" t="s">
        <v>34</v>
      </c>
      <c r="V1882" s="26" t="s">
        <v>48</v>
      </c>
      <c r="W1882" s="26" t="s">
        <v>34</v>
      </c>
      <c r="X1882" s="26" t="s">
        <v>48</v>
      </c>
      <c r="Y1882" s="9"/>
      <c r="Z1882" s="9"/>
      <c r="AA1882" s="9"/>
    </row>
    <row r="1883" spans="1:27" ht="16.5" thickTop="1" thickBot="1" x14ac:dyDescent="0.3">
      <c r="A1883" s="9"/>
      <c r="B1883" s="9"/>
      <c r="C1883" s="9"/>
      <c r="D1883" s="9"/>
      <c r="E1883" s="11"/>
      <c r="F1883" s="11"/>
      <c r="G1883" s="14"/>
      <c r="H1883" s="11"/>
      <c r="I1883" s="15">
        <v>5</v>
      </c>
      <c r="J1883" s="11">
        <v>65</v>
      </c>
      <c r="K1883" s="12">
        <f>CEILING(H1882*J1883/100*0.9,2.5)</f>
        <v>125</v>
      </c>
      <c r="M1883" s="9"/>
      <c r="N1883" s="14"/>
      <c r="O1883" s="11"/>
      <c r="P1883" s="15">
        <v>5</v>
      </c>
      <c r="Q1883" s="11">
        <v>75</v>
      </c>
      <c r="R1883" s="12">
        <f>CEILING(O1882*0.9*Q1883/100,5)</f>
        <v>160</v>
      </c>
      <c r="T1883" s="9"/>
      <c r="U1883" s="8">
        <f>IF(V1865&gt;11.5,U1865+2.5,U1865)</f>
        <v>70</v>
      </c>
      <c r="V1883" s="4"/>
      <c r="W1883" s="8">
        <f>IF(X1879&gt;11.5,W1879+2.5,W1879)</f>
        <v>42.5</v>
      </c>
      <c r="X1883" s="24"/>
      <c r="Y1883" s="9"/>
      <c r="Z1883" s="9"/>
      <c r="AA1883" s="9"/>
    </row>
    <row r="1884" spans="1:27" ht="16.5" thickTop="1" thickBot="1" x14ac:dyDescent="0.3">
      <c r="A1884" s="9"/>
      <c r="B1884" s="9"/>
      <c r="C1884" s="9"/>
      <c r="D1884" s="9"/>
      <c r="E1884" s="11"/>
      <c r="F1884" s="11"/>
      <c r="G1884" s="14"/>
      <c r="H1884" s="11"/>
      <c r="I1884" s="15">
        <v>5</v>
      </c>
      <c r="J1884" s="11">
        <v>65</v>
      </c>
      <c r="K1884" s="12">
        <f>CEILING(H1882*J1884/100*0.9,2.5)</f>
        <v>125</v>
      </c>
      <c r="M1884" s="9"/>
      <c r="N1884" s="14"/>
      <c r="O1884" s="11"/>
      <c r="P1884" s="15">
        <v>3</v>
      </c>
      <c r="Q1884" s="11">
        <v>85</v>
      </c>
      <c r="R1884" s="12">
        <f>CEILING(O1882*0.9*Q1884/100,5)</f>
        <v>180</v>
      </c>
      <c r="T1884" s="9"/>
      <c r="U1884" s="8">
        <f>U1883</f>
        <v>70</v>
      </c>
      <c r="V1884" s="4"/>
      <c r="W1884" s="8">
        <f>W1883</f>
        <v>42.5</v>
      </c>
      <c r="X1884" s="24"/>
      <c r="Y1884" s="9"/>
      <c r="Z1884" s="9"/>
      <c r="AA1884" s="9"/>
    </row>
    <row r="1885" spans="1:27" ht="16.5" thickTop="1" thickBot="1" x14ac:dyDescent="0.3">
      <c r="A1885" s="9"/>
      <c r="B1885" s="9"/>
      <c r="C1885" s="9"/>
      <c r="D1885" s="9"/>
      <c r="E1885" s="11"/>
      <c r="F1885" s="11"/>
      <c r="G1885" s="14"/>
      <c r="H1885" s="11"/>
      <c r="I1885" s="15">
        <v>5</v>
      </c>
      <c r="J1885" s="11">
        <v>75</v>
      </c>
      <c r="K1885" s="12">
        <f>CEILING(H1882*J1885/100*0.9,2.5)</f>
        <v>142.5</v>
      </c>
      <c r="M1885" s="9"/>
      <c r="N1885" s="14"/>
      <c r="O1885" s="11" t="s">
        <v>35</v>
      </c>
      <c r="P1885" s="15">
        <v>1</v>
      </c>
      <c r="Q1885" s="11">
        <v>95</v>
      </c>
      <c r="R1885" s="12">
        <f>CEILING(O1882*0.9*Q1885/100,5)</f>
        <v>205</v>
      </c>
      <c r="T1885" s="9"/>
      <c r="U1885" s="8">
        <f>U1884</f>
        <v>70</v>
      </c>
      <c r="V1885" s="4"/>
      <c r="W1885" s="8">
        <f>W1884</f>
        <v>42.5</v>
      </c>
      <c r="X1885" s="24"/>
      <c r="Y1885" s="9"/>
      <c r="Z1885" s="9"/>
      <c r="AA1885" s="9"/>
    </row>
    <row r="1886" spans="1:27" ht="16.5" thickTop="1" thickBot="1" x14ac:dyDescent="0.3">
      <c r="A1886" s="9"/>
      <c r="B1886" s="9"/>
      <c r="C1886" s="9"/>
      <c r="D1886" s="9"/>
      <c r="E1886" s="11"/>
      <c r="F1886" s="11"/>
      <c r="G1886" s="14"/>
      <c r="H1886" s="11"/>
      <c r="I1886" s="15">
        <v>5</v>
      </c>
      <c r="J1886" s="11">
        <v>75</v>
      </c>
      <c r="K1886" s="12">
        <f>CEILING(H1882*J1886/100*0.9,2.5)</f>
        <v>142.5</v>
      </c>
      <c r="M1886" s="9"/>
      <c r="N1886" s="14"/>
      <c r="O1886" s="11"/>
      <c r="P1886" s="11"/>
      <c r="Q1886" s="11"/>
      <c r="R1886" s="11"/>
      <c r="S1886" s="9"/>
      <c r="T1886" s="9"/>
      <c r="U1886" s="8">
        <f>U1885</f>
        <v>70</v>
      </c>
      <c r="V1886" s="4"/>
      <c r="W1886" s="8">
        <f>W1885</f>
        <v>42.5</v>
      </c>
      <c r="X1886" s="25"/>
      <c r="Y1886" s="9"/>
      <c r="Z1886" s="9"/>
      <c r="AA1886" s="9"/>
    </row>
    <row r="1887" spans="1:27" ht="16.5" thickTop="1" thickBot="1" x14ac:dyDescent="0.3">
      <c r="A1887" s="9"/>
      <c r="B1887" s="9"/>
      <c r="C1887" s="9"/>
      <c r="D1887" s="9"/>
      <c r="E1887" s="11"/>
      <c r="F1887" s="11"/>
      <c r="G1887" s="14"/>
      <c r="H1887" s="11"/>
      <c r="I1887" s="15">
        <v>5</v>
      </c>
      <c r="J1887" s="11">
        <v>85</v>
      </c>
      <c r="K1887" s="12">
        <f>CEILING(H1882*J1887/100*0.9,2.5)</f>
        <v>162.5</v>
      </c>
      <c r="M1887" s="9"/>
      <c r="N1887" s="14"/>
      <c r="O1887" s="11"/>
      <c r="P1887" s="11"/>
      <c r="Q1887" s="11"/>
      <c r="R1887" s="11"/>
      <c r="S1887" s="9"/>
      <c r="T1887" s="9"/>
      <c r="U1887" s="9"/>
      <c r="V1887" s="9"/>
      <c r="W1887" s="9"/>
      <c r="X1887" s="9"/>
      <c r="Y1887" s="9"/>
      <c r="Z1887" s="9"/>
      <c r="AA1887" s="9"/>
    </row>
    <row r="1888" spans="1:27" ht="16.5" thickTop="1" thickBot="1" x14ac:dyDescent="0.3">
      <c r="A1888" s="9"/>
      <c r="B1888" s="9"/>
      <c r="C1888">
        <f>IF(H1888&gt;3.4,0,H1888)+IF(O1888&gt;3.4,0,O1888)</f>
        <v>4</v>
      </c>
      <c r="D1888" t="s">
        <v>16</v>
      </c>
      <c r="E1888" t="s">
        <v>3</v>
      </c>
      <c r="F1888" s="9"/>
      <c r="G1888" s="14" t="s">
        <v>4</v>
      </c>
      <c r="H1888" s="11">
        <v>1</v>
      </c>
      <c r="I1888" s="11"/>
      <c r="J1888" s="11"/>
      <c r="K1888" s="11"/>
      <c r="L1888" s="9"/>
      <c r="M1888" s="9"/>
      <c r="N1888" s="14" t="s">
        <v>13</v>
      </c>
      <c r="O1888" s="11">
        <v>3</v>
      </c>
      <c r="P1888" s="11"/>
      <c r="Q1888" s="11"/>
      <c r="R1888" s="11"/>
      <c r="S1888" s="9"/>
      <c r="T1888" s="9"/>
      <c r="U1888" s="9"/>
      <c r="V1888" s="28" t="s">
        <v>28</v>
      </c>
      <c r="W1888" s="9"/>
      <c r="X1888" s="27" t="s">
        <v>25</v>
      </c>
      <c r="Y1888" s="9"/>
      <c r="Z1888" s="27" t="s">
        <v>26</v>
      </c>
      <c r="AA1888" s="9"/>
    </row>
    <row r="1889" spans="1:27" ht="31.5" thickTop="1" thickBot="1" x14ac:dyDescent="0.3">
      <c r="A1889" s="9"/>
      <c r="B1889" s="9"/>
      <c r="C1889" s="9"/>
      <c r="D1889" s="9"/>
      <c r="E1889" s="11"/>
      <c r="F1889" s="11"/>
      <c r="G1889" s="14" t="s">
        <v>33</v>
      </c>
      <c r="H1889" s="20">
        <f>H1847+IF(L1850&lt;3.5,2.5,5)</f>
        <v>120</v>
      </c>
      <c r="I1889" s="11" t="s">
        <v>31</v>
      </c>
      <c r="J1889" s="11" t="s">
        <v>30</v>
      </c>
      <c r="K1889" s="11" t="s">
        <v>34</v>
      </c>
      <c r="L1889" s="10" t="s">
        <v>32</v>
      </c>
      <c r="M1889" s="10"/>
      <c r="N1889" s="14"/>
      <c r="O1889" s="20">
        <f>O1868</f>
        <v>275</v>
      </c>
      <c r="P1889" s="11" t="s">
        <v>31</v>
      </c>
      <c r="Q1889" s="11" t="s">
        <v>30</v>
      </c>
      <c r="R1889" s="11" t="s">
        <v>34</v>
      </c>
      <c r="S1889" s="10" t="s">
        <v>32</v>
      </c>
      <c r="T1889" s="10"/>
      <c r="U1889" s="26" t="s">
        <v>34</v>
      </c>
      <c r="V1889" s="26" t="s">
        <v>48</v>
      </c>
      <c r="W1889" s="26" t="s">
        <v>34</v>
      </c>
      <c r="X1889" s="26" t="s">
        <v>48</v>
      </c>
      <c r="Y1889" s="26" t="s">
        <v>34</v>
      </c>
      <c r="Z1889" s="26" t="s">
        <v>48</v>
      </c>
      <c r="AA1889" s="9"/>
    </row>
    <row r="1890" spans="1:27" ht="16.5" thickTop="1" thickBot="1" x14ac:dyDescent="0.3">
      <c r="A1890" s="9"/>
      <c r="B1890" s="9"/>
      <c r="C1890" s="9"/>
      <c r="D1890" s="9"/>
      <c r="E1890" s="11"/>
      <c r="F1890" s="11"/>
      <c r="G1890" s="14"/>
      <c r="H1890" s="11"/>
      <c r="I1890" s="15">
        <v>5</v>
      </c>
      <c r="J1890" s="11">
        <v>65</v>
      </c>
      <c r="K1890" s="12">
        <f>CEILING(H1889*J1890/100*0.9,2.5)</f>
        <v>72.5</v>
      </c>
      <c r="M1890" s="9"/>
      <c r="N1890" s="14"/>
      <c r="O1890" s="11"/>
      <c r="P1890" s="15">
        <v>5</v>
      </c>
      <c r="Q1890" s="11">
        <v>75</v>
      </c>
      <c r="R1890" s="12">
        <f>CEILING(O1889*0.9*Q1890/100,5)</f>
        <v>190</v>
      </c>
      <c r="T1890" s="9"/>
      <c r="U1890" s="8">
        <f>IF(V1872&gt;11.5,U1872+2.5,U1872)</f>
        <v>17.5</v>
      </c>
      <c r="V1890" s="4"/>
      <c r="W1890" s="8">
        <f>IF(X1872&gt;11.5,W1872+2.5,W1872)</f>
        <v>35</v>
      </c>
      <c r="X1890" s="24"/>
      <c r="Y1890" s="8">
        <f>IF(Z1872&gt;11.5,Y1872+2,Y1872)</f>
        <v>8</v>
      </c>
      <c r="Z1890" s="24"/>
      <c r="AA1890" s="9"/>
    </row>
    <row r="1891" spans="1:27" ht="16.5" thickTop="1" thickBot="1" x14ac:dyDescent="0.3">
      <c r="A1891" s="9"/>
      <c r="B1891" s="9"/>
      <c r="C1891" s="9"/>
      <c r="D1891" s="9"/>
      <c r="E1891" s="11"/>
      <c r="F1891" s="11"/>
      <c r="G1891" s="14"/>
      <c r="H1891" s="11"/>
      <c r="I1891" s="15">
        <v>5</v>
      </c>
      <c r="J1891" s="11">
        <v>65</v>
      </c>
      <c r="K1891" s="12">
        <f>CEILING(H1889*J1891/100*0.9,2.5)</f>
        <v>72.5</v>
      </c>
      <c r="M1891" s="9"/>
      <c r="N1891" s="14"/>
      <c r="O1891" s="11"/>
      <c r="P1891" s="15">
        <v>3</v>
      </c>
      <c r="Q1891" s="11">
        <v>85</v>
      </c>
      <c r="R1891" s="12">
        <f>CEILING(O1889*0.9*Q1891/100,5)</f>
        <v>215</v>
      </c>
      <c r="T1891" s="9"/>
      <c r="U1891" s="8">
        <f>U1890</f>
        <v>17.5</v>
      </c>
      <c r="V1891" s="3"/>
      <c r="W1891" s="8">
        <f>W1890</f>
        <v>35</v>
      </c>
      <c r="X1891" s="24"/>
      <c r="Y1891" s="8">
        <f>Y1890</f>
        <v>8</v>
      </c>
      <c r="Z1891" s="24"/>
      <c r="AA1891" s="9"/>
    </row>
    <row r="1892" spans="1:27" ht="16.5" thickTop="1" thickBot="1" x14ac:dyDescent="0.3">
      <c r="A1892" s="9"/>
      <c r="B1892" s="9"/>
      <c r="C1892" s="9"/>
      <c r="D1892" s="9"/>
      <c r="E1892" s="11"/>
      <c r="F1892" s="11"/>
      <c r="G1892" s="14"/>
      <c r="H1892" s="11"/>
      <c r="I1892" s="15">
        <v>5</v>
      </c>
      <c r="J1892" s="11">
        <v>75</v>
      </c>
      <c r="K1892" s="12">
        <f>CEILING(H1889*J1892/100*0.9,2.5)</f>
        <v>82.5</v>
      </c>
      <c r="M1892" s="9"/>
      <c r="N1892" s="14"/>
      <c r="O1892" s="11" t="s">
        <v>35</v>
      </c>
      <c r="P1892" s="15">
        <v>1</v>
      </c>
      <c r="Q1892" s="11">
        <v>95</v>
      </c>
      <c r="R1892" s="12">
        <f>CEILING(O1889*0.9*Q1892/100,5)</f>
        <v>240</v>
      </c>
      <c r="T1892" s="9"/>
      <c r="U1892" s="8">
        <f>U1891</f>
        <v>17.5</v>
      </c>
      <c r="W1892" s="8">
        <f>W1891</f>
        <v>35</v>
      </c>
      <c r="X1892" s="24"/>
      <c r="Y1892" s="8">
        <f>Y1891</f>
        <v>8</v>
      </c>
      <c r="Z1892" s="24"/>
      <c r="AA1892" s="9"/>
    </row>
    <row r="1893" spans="1:27" ht="16.5" thickTop="1" thickBot="1" x14ac:dyDescent="0.3">
      <c r="A1893" s="9"/>
      <c r="B1893" s="9"/>
      <c r="C1893" s="9"/>
      <c r="D1893" s="9"/>
      <c r="E1893" s="11"/>
      <c r="F1893" s="11"/>
      <c r="G1893" s="14"/>
      <c r="H1893" s="11"/>
      <c r="I1893" s="15">
        <v>5</v>
      </c>
      <c r="J1893" s="11">
        <v>75</v>
      </c>
      <c r="K1893" s="12">
        <f>CEILING(H1889*J1893/100*0.9,2.5)</f>
        <v>82.5</v>
      </c>
      <c r="M1893" s="9"/>
      <c r="N1893" s="14"/>
      <c r="O1893" s="11"/>
      <c r="P1893" s="11"/>
      <c r="Q1893" s="11"/>
      <c r="R1893" s="11"/>
      <c r="S1893" s="9"/>
      <c r="T1893" s="9"/>
      <c r="U1893" s="8">
        <f>U1892</f>
        <v>17.5</v>
      </c>
      <c r="W1893" s="8">
        <f>W1892</f>
        <v>35</v>
      </c>
      <c r="X1893" s="25"/>
      <c r="Y1893" s="8">
        <f>Y1892</f>
        <v>8</v>
      </c>
      <c r="Z1893" s="25"/>
      <c r="AA1893" s="9"/>
    </row>
    <row r="1894" spans="1:27" ht="16.5" thickTop="1" thickBot="1" x14ac:dyDescent="0.3">
      <c r="A1894" s="9"/>
      <c r="B1894" s="9"/>
      <c r="C1894" s="9"/>
      <c r="D1894" s="9"/>
      <c r="E1894" s="11"/>
      <c r="F1894" s="11"/>
      <c r="G1894" s="14"/>
      <c r="H1894" s="11"/>
      <c r="I1894" s="15">
        <v>5</v>
      </c>
      <c r="J1894" s="11">
        <v>85</v>
      </c>
      <c r="K1894" s="12">
        <f>CEILING(H1889*J1894/100*0.9,2.5)</f>
        <v>92.5</v>
      </c>
      <c r="M1894" s="9"/>
      <c r="N1894" s="14"/>
      <c r="O1894" s="11"/>
      <c r="P1894" s="11"/>
      <c r="Q1894" s="11"/>
      <c r="R1894" s="11"/>
      <c r="S1894" s="9"/>
      <c r="T1894" s="9"/>
      <c r="U1894" s="9"/>
      <c r="V1894" s="9"/>
      <c r="W1894" s="9"/>
      <c r="X1894" s="9"/>
      <c r="Y1894" s="9"/>
      <c r="Z1894" s="9"/>
      <c r="AA1894" s="9"/>
    </row>
    <row r="1895" spans="1:27" ht="16.5" thickTop="1" thickBot="1" x14ac:dyDescent="0.3">
      <c r="A1895" s="9"/>
      <c r="B1895" s="9"/>
      <c r="C1895">
        <f>IF(H1895&gt;3.4,0,H1895)+IF(O1895&gt;3.4,0,O1895)</f>
        <v>2</v>
      </c>
      <c r="D1895" t="s">
        <v>17</v>
      </c>
      <c r="E1895" t="s">
        <v>2</v>
      </c>
      <c r="F1895" s="9"/>
      <c r="G1895" s="14" t="s">
        <v>14</v>
      </c>
      <c r="H1895" s="11">
        <v>2</v>
      </c>
      <c r="I1895" s="11"/>
      <c r="J1895" s="11"/>
      <c r="K1895" s="11"/>
      <c r="L1895" s="9"/>
      <c r="M1895" s="9"/>
      <c r="N1895" s="14" t="s">
        <v>12</v>
      </c>
      <c r="O1895" s="11">
        <v>4</v>
      </c>
      <c r="P1895" s="11"/>
      <c r="Q1895" s="11"/>
      <c r="R1895" s="11"/>
      <c r="S1895" s="9"/>
      <c r="T1895" s="9"/>
      <c r="U1895" s="9"/>
      <c r="V1895" s="27" t="s">
        <v>47</v>
      </c>
      <c r="W1895" s="9"/>
      <c r="X1895" s="17" t="s">
        <v>27</v>
      </c>
      <c r="Y1895" s="9"/>
      <c r="Z1895" s="9"/>
      <c r="AA1895" s="9"/>
    </row>
    <row r="1896" spans="1:27" ht="31.5" thickTop="1" thickBot="1" x14ac:dyDescent="0.3">
      <c r="A1896" s="9"/>
      <c r="B1896" s="9"/>
      <c r="C1896" s="9"/>
      <c r="D1896" s="9"/>
      <c r="E1896" s="11"/>
      <c r="F1896" s="11"/>
      <c r="G1896" s="14" t="s">
        <v>33</v>
      </c>
      <c r="H1896" s="19">
        <f>H1882</f>
        <v>210</v>
      </c>
      <c r="I1896" s="11" t="s">
        <v>31</v>
      </c>
      <c r="J1896" s="11" t="s">
        <v>30</v>
      </c>
      <c r="K1896" s="11" t="s">
        <v>34</v>
      </c>
      <c r="L1896" s="10" t="s">
        <v>32</v>
      </c>
      <c r="M1896" s="10"/>
      <c r="N1896" s="14" t="s">
        <v>33</v>
      </c>
      <c r="O1896" s="20">
        <f>O1882</f>
        <v>235</v>
      </c>
      <c r="P1896" s="11" t="s">
        <v>31</v>
      </c>
      <c r="Q1896" s="11" t="s">
        <v>30</v>
      </c>
      <c r="R1896" s="11" t="s">
        <v>34</v>
      </c>
      <c r="S1896" s="10" t="s">
        <v>32</v>
      </c>
      <c r="T1896" s="10"/>
      <c r="U1896" s="26" t="s">
        <v>34</v>
      </c>
      <c r="V1896" s="26" t="s">
        <v>48</v>
      </c>
      <c r="W1896" s="26" t="s">
        <v>34</v>
      </c>
      <c r="X1896" s="26" t="s">
        <v>48</v>
      </c>
      <c r="Y1896" s="9"/>
      <c r="Z1896" s="9"/>
      <c r="AA1896" s="9"/>
    </row>
    <row r="1897" spans="1:27" ht="16.5" thickTop="1" thickBot="1" x14ac:dyDescent="0.3">
      <c r="A1897" s="9"/>
      <c r="B1897" s="9"/>
      <c r="C1897" s="9"/>
      <c r="D1897" s="9"/>
      <c r="E1897" s="11"/>
      <c r="F1897" s="11"/>
      <c r="G1897" s="14"/>
      <c r="H1897" s="11"/>
      <c r="I1897" s="15">
        <v>3</v>
      </c>
      <c r="J1897" s="11">
        <v>70</v>
      </c>
      <c r="K1897" s="12">
        <f>CEILING(H1896*J1897/100*0.9,2.5)</f>
        <v>132.5</v>
      </c>
      <c r="M1897" s="9"/>
      <c r="N1897" s="14"/>
      <c r="O1897" s="11"/>
      <c r="P1897" s="15">
        <v>5</v>
      </c>
      <c r="Q1897" s="11">
        <v>40</v>
      </c>
      <c r="R1897" s="12">
        <f>CEILING(O1896*Q1897/100*0.9,5)</f>
        <v>85</v>
      </c>
      <c r="T1897" s="9"/>
      <c r="U1897" s="8">
        <f>IF(V1879&gt;11.5,U1879+2.5,U1879)</f>
        <v>60</v>
      </c>
      <c r="W1897" s="8">
        <f>IF(X1879&gt;11.5,W1879+2.5,W1879)</f>
        <v>42.5</v>
      </c>
      <c r="X1897" s="24"/>
      <c r="Y1897" s="9"/>
      <c r="Z1897" s="9"/>
      <c r="AA1897" s="9"/>
    </row>
    <row r="1898" spans="1:27" ht="16.5" thickTop="1" thickBot="1" x14ac:dyDescent="0.3">
      <c r="A1898" s="9"/>
      <c r="B1898" s="9"/>
      <c r="C1898" s="9"/>
      <c r="D1898" s="9"/>
      <c r="E1898" s="11"/>
      <c r="F1898" s="11"/>
      <c r="G1898" s="14"/>
      <c r="H1898" s="11"/>
      <c r="I1898" s="15">
        <v>3</v>
      </c>
      <c r="J1898" s="11">
        <v>70</v>
      </c>
      <c r="K1898" s="12">
        <f>CEILING(H1896*J1898/100*0.9,2.5)</f>
        <v>132.5</v>
      </c>
      <c r="M1898" s="9"/>
      <c r="N1898" s="14"/>
      <c r="O1898" s="11"/>
      <c r="P1898" s="15">
        <v>5</v>
      </c>
      <c r="Q1898" s="11">
        <v>40</v>
      </c>
      <c r="R1898" s="12">
        <f>CEILING(O1896*Q1898/100*0.9,5)</f>
        <v>85</v>
      </c>
      <c r="T1898" s="9"/>
      <c r="U1898" s="8">
        <f>U1897</f>
        <v>60</v>
      </c>
      <c r="W1898" s="8">
        <f>W1897</f>
        <v>42.5</v>
      </c>
      <c r="X1898" s="24"/>
      <c r="Y1898" s="9"/>
      <c r="Z1898" s="9"/>
      <c r="AA1898" s="9"/>
    </row>
    <row r="1899" spans="1:27" ht="16.5" thickTop="1" thickBot="1" x14ac:dyDescent="0.3">
      <c r="A1899" s="9"/>
      <c r="B1899" s="9"/>
      <c r="C1899" s="9"/>
      <c r="D1899" s="9"/>
      <c r="E1899" s="11"/>
      <c r="F1899" s="11"/>
      <c r="G1899" s="14"/>
      <c r="H1899" s="11"/>
      <c r="I1899" s="15">
        <v>3</v>
      </c>
      <c r="J1899" s="11">
        <v>80</v>
      </c>
      <c r="K1899" s="12">
        <f>CEILING(H1896*J1899/100*0.9,2.5)</f>
        <v>152.5</v>
      </c>
      <c r="M1899" s="9"/>
      <c r="N1899" s="14"/>
      <c r="O1899" s="11"/>
      <c r="P1899" s="15">
        <v>5</v>
      </c>
      <c r="Q1899" s="11">
        <v>50</v>
      </c>
      <c r="R1899" s="12">
        <f>CEILING(O1896*Q1899/100*0.9,5)</f>
        <v>110</v>
      </c>
      <c r="T1899" s="9"/>
      <c r="U1899" s="8">
        <f>U1898</f>
        <v>60</v>
      </c>
      <c r="W1899" s="8">
        <f>W1898</f>
        <v>42.5</v>
      </c>
      <c r="X1899" s="24"/>
      <c r="Y1899" s="9"/>
      <c r="Z1899" s="9"/>
      <c r="AA1899" s="9"/>
    </row>
    <row r="1900" spans="1:27" ht="16.5" thickTop="1" thickBot="1" x14ac:dyDescent="0.3">
      <c r="A1900" s="9"/>
      <c r="B1900" s="9"/>
      <c r="C1900" s="9"/>
      <c r="D1900" s="9"/>
      <c r="E1900" s="11"/>
      <c r="F1900" s="11"/>
      <c r="G1900" s="14"/>
      <c r="H1900" s="11"/>
      <c r="I1900" s="15">
        <v>3</v>
      </c>
      <c r="J1900" s="11">
        <v>80</v>
      </c>
      <c r="K1900" s="12">
        <f>CEILING(H1896*J1900/100*0.9,2.5)</f>
        <v>152.5</v>
      </c>
      <c r="M1900" s="9"/>
      <c r="N1900" s="14"/>
      <c r="O1900" s="11"/>
      <c r="P1900" s="15">
        <v>5</v>
      </c>
      <c r="Q1900" s="11">
        <v>50</v>
      </c>
      <c r="R1900" s="12">
        <f>CEILING(O1896*Q1900/100*0.9,5)</f>
        <v>110</v>
      </c>
      <c r="T1900" s="9"/>
      <c r="U1900" s="8">
        <f>U1899</f>
        <v>60</v>
      </c>
      <c r="W1900" s="8">
        <f>W1899</f>
        <v>42.5</v>
      </c>
      <c r="X1900" s="25"/>
      <c r="Y1900" s="9"/>
      <c r="Z1900" s="9"/>
      <c r="AA1900" s="9"/>
    </row>
    <row r="1901" spans="1:27" ht="16.5" thickTop="1" thickBot="1" x14ac:dyDescent="0.3">
      <c r="A1901" s="9"/>
      <c r="B1901" s="9"/>
      <c r="C1901" s="9"/>
      <c r="D1901" s="9"/>
      <c r="E1901" s="11"/>
      <c r="F1901" s="11"/>
      <c r="G1901" s="14"/>
      <c r="H1901" s="11"/>
      <c r="I1901" s="15">
        <v>3</v>
      </c>
      <c r="J1901" s="11">
        <v>90</v>
      </c>
      <c r="K1901" s="12">
        <f>CEILING(H1896*J1901/100*0.9,2.5)</f>
        <v>172.5</v>
      </c>
      <c r="M1901" s="9"/>
      <c r="N1901" s="14"/>
      <c r="O1901" s="11"/>
      <c r="P1901" s="15">
        <v>5</v>
      </c>
      <c r="Q1901" s="11">
        <v>60</v>
      </c>
      <c r="R1901" s="12">
        <f>CEILING(O1896*Q1901/100*0.9,5)</f>
        <v>130</v>
      </c>
      <c r="T1901" s="9"/>
      <c r="U1901" s="9"/>
      <c r="V1901" s="9"/>
      <c r="W1901" s="9"/>
      <c r="X1901" s="9"/>
      <c r="Y1901" s="9"/>
      <c r="Z1901" s="9"/>
      <c r="AA1901" s="9"/>
    </row>
    <row r="1902" spans="1:27" ht="16.5" thickTop="1" thickBot="1" x14ac:dyDescent="0.3">
      <c r="A1902" s="9"/>
      <c r="B1902" s="1" t="s">
        <v>158</v>
      </c>
      <c r="C1902">
        <f>IF(H1902&gt;3.4,0,H1902)+IF(O1902&gt;3.4,0,O1902)</f>
        <v>4</v>
      </c>
      <c r="D1902" t="s">
        <v>15</v>
      </c>
      <c r="E1902" t="s">
        <v>2</v>
      </c>
      <c r="F1902" s="9"/>
      <c r="G1902" s="14" t="s">
        <v>14</v>
      </c>
      <c r="H1902" s="11">
        <v>3</v>
      </c>
      <c r="I1902" s="11"/>
      <c r="J1902" s="11"/>
      <c r="K1902" s="11"/>
      <c r="L1902" s="9"/>
      <c r="M1902" s="9"/>
      <c r="N1902" s="14" t="s">
        <v>12</v>
      </c>
      <c r="O1902" s="11">
        <v>1</v>
      </c>
      <c r="P1902" s="11"/>
      <c r="Q1902" s="11"/>
      <c r="R1902" s="11"/>
      <c r="S1902" s="9"/>
      <c r="T1902" s="9"/>
      <c r="U1902" s="30"/>
      <c r="V1902" s="29" t="s">
        <v>49</v>
      </c>
      <c r="W1902" s="9"/>
      <c r="X1902" s="31" t="s">
        <v>27</v>
      </c>
      <c r="Y1902" s="9"/>
      <c r="Z1902" s="9"/>
      <c r="AA1902" s="9"/>
    </row>
    <row r="1903" spans="1:27" ht="31.5" thickTop="1" thickBot="1" x14ac:dyDescent="0.3">
      <c r="A1903" s="9"/>
      <c r="B1903" s="9"/>
      <c r="C1903" s="9"/>
      <c r="D1903" s="9"/>
      <c r="E1903" s="11"/>
      <c r="F1903" s="11"/>
      <c r="G1903" s="14"/>
      <c r="H1903" s="20">
        <f>H1896</f>
        <v>210</v>
      </c>
      <c r="I1903" s="11" t="s">
        <v>31</v>
      </c>
      <c r="J1903" s="11" t="s">
        <v>30</v>
      </c>
      <c r="K1903" s="11" t="s">
        <v>34</v>
      </c>
      <c r="L1903" s="10" t="s">
        <v>32</v>
      </c>
      <c r="M1903" s="10"/>
      <c r="N1903" s="14" t="s">
        <v>33</v>
      </c>
      <c r="O1903" s="20">
        <f>O1882+IF(S1885&lt;3.5,2.5,5)</f>
        <v>237.5</v>
      </c>
      <c r="P1903" s="11" t="s">
        <v>31</v>
      </c>
      <c r="Q1903" s="11" t="s">
        <v>30</v>
      </c>
      <c r="R1903" s="11" t="s">
        <v>34</v>
      </c>
      <c r="S1903" s="10" t="s">
        <v>32</v>
      </c>
      <c r="T1903" s="10"/>
      <c r="U1903" s="26" t="s">
        <v>34</v>
      </c>
      <c r="V1903" s="26" t="s">
        <v>48</v>
      </c>
      <c r="W1903" s="26" t="s">
        <v>34</v>
      </c>
      <c r="X1903" s="26" t="s">
        <v>48</v>
      </c>
      <c r="Y1903" s="9"/>
      <c r="Z1903" s="9"/>
      <c r="AA1903" s="9"/>
    </row>
    <row r="1904" spans="1:27" ht="16.5" thickTop="1" thickBot="1" x14ac:dyDescent="0.3">
      <c r="A1904" s="9"/>
      <c r="B1904" s="9"/>
      <c r="C1904" s="9"/>
      <c r="D1904" s="9"/>
      <c r="E1904" s="11"/>
      <c r="F1904" s="11"/>
      <c r="G1904" s="14"/>
      <c r="H1904" s="11"/>
      <c r="I1904" s="15">
        <v>5</v>
      </c>
      <c r="J1904" s="11">
        <v>75</v>
      </c>
      <c r="K1904" s="12">
        <f>CEILING(H1903*0.9*J1904/100,2.5)</f>
        <v>142.5</v>
      </c>
      <c r="M1904" s="9"/>
      <c r="N1904" s="14"/>
      <c r="O1904" s="11"/>
      <c r="P1904" s="15">
        <v>5</v>
      </c>
      <c r="Q1904" s="11">
        <v>65</v>
      </c>
      <c r="R1904" s="12">
        <f>CEILING(O1903*Q1904/100*0.9,5)</f>
        <v>140</v>
      </c>
      <c r="T1904" s="9"/>
      <c r="U1904" s="8">
        <f>IF(V1886&gt;11.5,U1886+2.5,U1886)</f>
        <v>70</v>
      </c>
      <c r="V1904" s="4"/>
      <c r="W1904" s="8">
        <f>IF(X1900&gt;11.5,W1900+2.5,W1900)</f>
        <v>42.5</v>
      </c>
      <c r="X1904" s="24"/>
      <c r="Y1904" s="9"/>
      <c r="Z1904" s="9"/>
      <c r="AA1904" s="9"/>
    </row>
    <row r="1905" spans="1:27" ht="16.5" thickTop="1" thickBot="1" x14ac:dyDescent="0.3">
      <c r="A1905" s="9"/>
      <c r="B1905" s="9"/>
      <c r="C1905" s="9"/>
      <c r="D1905" s="9"/>
      <c r="E1905" s="11"/>
      <c r="F1905" s="11"/>
      <c r="G1905" s="14"/>
      <c r="H1905" s="11"/>
      <c r="I1905" s="15">
        <v>3</v>
      </c>
      <c r="J1905" s="11">
        <v>85</v>
      </c>
      <c r="K1905" s="12">
        <f>CEILING(H1903*0.9*J1905/100,2.5)</f>
        <v>162.5</v>
      </c>
      <c r="M1905" s="9"/>
      <c r="N1905" s="14"/>
      <c r="O1905" s="11"/>
      <c r="P1905" s="15">
        <v>5</v>
      </c>
      <c r="Q1905" s="11">
        <v>65</v>
      </c>
      <c r="R1905" s="12">
        <f>CEILING(O1903*Q1905/100*0.9,5)</f>
        <v>140</v>
      </c>
      <c r="T1905" s="9"/>
      <c r="U1905" s="8">
        <f>U1904</f>
        <v>70</v>
      </c>
      <c r="V1905" s="4"/>
      <c r="W1905" s="8">
        <f>W1904</f>
        <v>42.5</v>
      </c>
      <c r="X1905" s="24"/>
      <c r="Y1905" s="9"/>
      <c r="Z1905" s="9"/>
      <c r="AA1905" s="9"/>
    </row>
    <row r="1906" spans="1:27" ht="16.5" thickTop="1" thickBot="1" x14ac:dyDescent="0.3">
      <c r="A1906" s="9"/>
      <c r="B1906" s="9"/>
      <c r="C1906" s="9"/>
      <c r="D1906" s="9"/>
      <c r="E1906" s="11"/>
      <c r="F1906" s="11"/>
      <c r="G1906" s="14"/>
      <c r="H1906" s="11" t="s">
        <v>35</v>
      </c>
      <c r="I1906" s="15">
        <v>1</v>
      </c>
      <c r="J1906" s="11">
        <v>95</v>
      </c>
      <c r="K1906" s="12">
        <f>CEILING(H1903*0.9*J1906/100,2.5)</f>
        <v>180</v>
      </c>
      <c r="M1906" s="9"/>
      <c r="N1906" s="14"/>
      <c r="O1906" s="11"/>
      <c r="P1906" s="15">
        <v>5</v>
      </c>
      <c r="Q1906" s="11">
        <v>75</v>
      </c>
      <c r="R1906" s="12">
        <f>CEILING(O1903*Q1906/100*0.9,5)</f>
        <v>165</v>
      </c>
      <c r="T1906" s="9"/>
      <c r="U1906" s="8">
        <f>U1905</f>
        <v>70</v>
      </c>
      <c r="V1906" s="4"/>
      <c r="W1906" s="8">
        <f>W1905</f>
        <v>42.5</v>
      </c>
      <c r="X1906" s="24"/>
      <c r="Y1906" s="9"/>
      <c r="Z1906" s="9"/>
      <c r="AA1906" s="9"/>
    </row>
    <row r="1907" spans="1:27" ht="16.5" thickTop="1" thickBot="1" x14ac:dyDescent="0.3">
      <c r="A1907" s="9"/>
      <c r="B1907" s="9"/>
      <c r="C1907" s="9"/>
      <c r="D1907" s="9"/>
      <c r="E1907" s="11"/>
      <c r="F1907" s="11"/>
      <c r="G1907" s="14"/>
      <c r="H1907" s="11"/>
      <c r="I1907" s="11"/>
      <c r="J1907" s="11"/>
      <c r="K1907" s="11"/>
      <c r="L1907" s="9"/>
      <c r="M1907" s="9"/>
      <c r="N1907" s="14"/>
      <c r="O1907" s="11"/>
      <c r="P1907" s="15">
        <v>5</v>
      </c>
      <c r="Q1907" s="11">
        <v>75</v>
      </c>
      <c r="R1907" s="12">
        <f>CEILING(O1903*Q1907/100*0.9,5)</f>
        <v>165</v>
      </c>
      <c r="T1907" s="9"/>
      <c r="U1907" s="8">
        <f>U1906</f>
        <v>70</v>
      </c>
      <c r="V1907" s="4"/>
      <c r="W1907" s="8">
        <f>W1906</f>
        <v>42.5</v>
      </c>
      <c r="X1907" s="25"/>
      <c r="Y1907" s="9"/>
      <c r="Z1907" s="9"/>
      <c r="AA1907" s="9"/>
    </row>
    <row r="1908" spans="1:27" ht="16.5" thickTop="1" thickBot="1" x14ac:dyDescent="0.3">
      <c r="A1908" s="9"/>
      <c r="B1908" s="9"/>
      <c r="C1908" s="9"/>
      <c r="D1908" s="9"/>
      <c r="E1908" s="11"/>
      <c r="F1908" s="11"/>
      <c r="G1908" s="14"/>
      <c r="H1908" s="11"/>
      <c r="I1908" s="11"/>
      <c r="J1908" s="11"/>
      <c r="K1908" s="11"/>
      <c r="L1908" s="9"/>
      <c r="M1908" s="9"/>
      <c r="N1908" s="14"/>
      <c r="O1908" s="11"/>
      <c r="P1908" s="16">
        <v>5</v>
      </c>
      <c r="Q1908" s="11">
        <v>85</v>
      </c>
      <c r="R1908" s="12">
        <f>CEILING(O1903*Q1908/100*0.9,5)</f>
        <v>185</v>
      </c>
      <c r="T1908" s="9"/>
      <c r="U1908" s="9"/>
      <c r="V1908" s="9"/>
      <c r="W1908" s="9"/>
      <c r="X1908" s="9"/>
      <c r="Y1908" s="9"/>
      <c r="Z1908" s="9"/>
      <c r="AA1908" s="9"/>
    </row>
    <row r="1909" spans="1:27" ht="16.5" thickTop="1" thickBot="1" x14ac:dyDescent="0.3">
      <c r="A1909" s="9"/>
      <c r="B1909" s="9"/>
      <c r="C1909">
        <f>IF(H1909&gt;3.4,0,H1909)+IF(O1909&gt;3.4,0,O1909)</f>
        <v>2</v>
      </c>
      <c r="D1909" t="s">
        <v>16</v>
      </c>
      <c r="E1909" t="s">
        <v>3</v>
      </c>
      <c r="F1909" s="9"/>
      <c r="G1909" s="14" t="s">
        <v>4</v>
      </c>
      <c r="H1909" s="11">
        <v>2</v>
      </c>
      <c r="I1909" s="11"/>
      <c r="J1909" s="11"/>
      <c r="K1909" s="11"/>
      <c r="L1909" s="9"/>
      <c r="M1909" s="9"/>
      <c r="N1909" s="14" t="s">
        <v>13</v>
      </c>
      <c r="O1909" s="11">
        <v>4</v>
      </c>
      <c r="P1909" s="11"/>
      <c r="Q1909" s="11"/>
      <c r="R1909" s="11"/>
      <c r="S1909" s="9"/>
      <c r="T1909" s="9"/>
      <c r="U1909" s="9"/>
      <c r="V1909" s="28" t="s">
        <v>28</v>
      </c>
      <c r="W1909" s="9"/>
      <c r="X1909" s="27" t="s">
        <v>25</v>
      </c>
      <c r="Y1909" s="9"/>
      <c r="Z1909" s="27" t="s">
        <v>26</v>
      </c>
      <c r="AA1909" s="9"/>
    </row>
    <row r="1910" spans="1:27" ht="31.5" thickTop="1" thickBot="1" x14ac:dyDescent="0.3">
      <c r="A1910" s="9"/>
      <c r="B1910" s="9"/>
      <c r="C1910" s="9"/>
      <c r="D1910" s="9"/>
      <c r="E1910" s="11"/>
      <c r="F1910" s="11"/>
      <c r="G1910" s="14" t="s">
        <v>33</v>
      </c>
      <c r="H1910" s="20">
        <f>H1889</f>
        <v>120</v>
      </c>
      <c r="I1910" s="11" t="s">
        <v>31</v>
      </c>
      <c r="J1910" s="11" t="s">
        <v>30</v>
      </c>
      <c r="K1910" s="11" t="s">
        <v>34</v>
      </c>
      <c r="L1910" s="10" t="s">
        <v>32</v>
      </c>
      <c r="M1910" s="10"/>
      <c r="N1910" s="14" t="s">
        <v>33</v>
      </c>
      <c r="O1910" s="20">
        <f>O1889</f>
        <v>275</v>
      </c>
      <c r="P1910" s="11" t="s">
        <v>31</v>
      </c>
      <c r="Q1910" s="11" t="s">
        <v>30</v>
      </c>
      <c r="R1910" s="11" t="s">
        <v>34</v>
      </c>
      <c r="S1910" s="10" t="s">
        <v>32</v>
      </c>
      <c r="T1910" s="10"/>
      <c r="U1910" s="26" t="s">
        <v>34</v>
      </c>
      <c r="V1910" s="26" t="s">
        <v>48</v>
      </c>
      <c r="W1910" s="26" t="s">
        <v>34</v>
      </c>
      <c r="X1910" s="26" t="s">
        <v>48</v>
      </c>
      <c r="Y1910" s="26" t="s">
        <v>34</v>
      </c>
      <c r="Z1910" s="26" t="s">
        <v>48</v>
      </c>
      <c r="AA1910" s="9"/>
    </row>
    <row r="1911" spans="1:27" ht="16.5" thickTop="1" thickBot="1" x14ac:dyDescent="0.3">
      <c r="A1911" s="9"/>
      <c r="B1911" s="9"/>
      <c r="C1911" s="9"/>
      <c r="D1911" s="9"/>
      <c r="E1911" s="11"/>
      <c r="F1911" s="11"/>
      <c r="G1911" s="14"/>
      <c r="H1911" s="11"/>
      <c r="I1911" s="15">
        <v>3</v>
      </c>
      <c r="J1911" s="11">
        <v>70</v>
      </c>
      <c r="K1911" s="12">
        <f>CEILING(H1910*J1911/100*0.9,2.5)</f>
        <v>77.5</v>
      </c>
      <c r="M1911" s="9"/>
      <c r="N1911" s="14"/>
      <c r="O1911" s="11"/>
      <c r="P1911" s="15">
        <v>5</v>
      </c>
      <c r="Q1911" s="11">
        <v>40</v>
      </c>
      <c r="R1911" s="12">
        <f>CEILING(O1910*Q1911/100*0.9,5)</f>
        <v>100</v>
      </c>
      <c r="T1911" s="9"/>
      <c r="U1911" s="8">
        <f>IF(V1893&gt;11.5,U1893+2.5,U1893)</f>
        <v>17.5</v>
      </c>
      <c r="V1911" s="4"/>
      <c r="W1911" s="8">
        <f>IF(X1893&gt;11.5,W1893+2.5,W1893)</f>
        <v>35</v>
      </c>
      <c r="X1911" s="24"/>
      <c r="Y1911" s="8">
        <f>IF(Z1893&gt;11.5,Y1893+2,Y1893)</f>
        <v>8</v>
      </c>
      <c r="Z1911" s="24"/>
      <c r="AA1911" s="9"/>
    </row>
    <row r="1912" spans="1:27" ht="16.5" thickTop="1" thickBot="1" x14ac:dyDescent="0.3">
      <c r="A1912" s="9"/>
      <c r="B1912" s="9"/>
      <c r="C1912" s="9"/>
      <c r="D1912" s="9"/>
      <c r="E1912" s="11"/>
      <c r="F1912" s="11"/>
      <c r="G1912" s="14"/>
      <c r="H1912" s="11"/>
      <c r="I1912" s="15">
        <v>3</v>
      </c>
      <c r="J1912" s="11">
        <v>70</v>
      </c>
      <c r="K1912" s="12">
        <f>CEILING(H1910*J1912/100*0.9,2.5)</f>
        <v>77.5</v>
      </c>
      <c r="M1912" s="9"/>
      <c r="N1912" s="14"/>
      <c r="O1912" s="11"/>
      <c r="P1912" s="15">
        <v>5</v>
      </c>
      <c r="Q1912" s="11">
        <v>40</v>
      </c>
      <c r="R1912" s="12">
        <f>CEILING(O1910*Q1912/100*0.9,5)</f>
        <v>100</v>
      </c>
      <c r="T1912" s="9"/>
      <c r="U1912" s="8">
        <f>U1911</f>
        <v>17.5</v>
      </c>
      <c r="V1912" s="3"/>
      <c r="W1912" s="8">
        <f>W1911</f>
        <v>35</v>
      </c>
      <c r="X1912" s="24"/>
      <c r="Y1912" s="8">
        <f>Y1911</f>
        <v>8</v>
      </c>
      <c r="Z1912" s="24"/>
      <c r="AA1912" s="9"/>
    </row>
    <row r="1913" spans="1:27" ht="16.5" thickTop="1" thickBot="1" x14ac:dyDescent="0.3">
      <c r="A1913" s="9"/>
      <c r="B1913" s="9"/>
      <c r="C1913" s="9"/>
      <c r="D1913" s="9"/>
      <c r="E1913" s="11"/>
      <c r="F1913" s="11"/>
      <c r="G1913" s="14"/>
      <c r="H1913" s="11"/>
      <c r="I1913" s="15">
        <v>3</v>
      </c>
      <c r="J1913" s="11">
        <v>80</v>
      </c>
      <c r="K1913" s="12">
        <f>CEILING(H1910*J1913/100*0.9,2.5)</f>
        <v>87.5</v>
      </c>
      <c r="M1913" s="9"/>
      <c r="N1913" s="14"/>
      <c r="O1913" s="11"/>
      <c r="P1913" s="15">
        <v>5</v>
      </c>
      <c r="Q1913" s="11">
        <v>50</v>
      </c>
      <c r="R1913" s="12">
        <f>CEILING(O1910*Q1913/100*0.9,5)</f>
        <v>125</v>
      </c>
      <c r="T1913" s="9"/>
      <c r="U1913" s="8">
        <f>U1912</f>
        <v>17.5</v>
      </c>
      <c r="W1913" s="8">
        <f>W1912</f>
        <v>35</v>
      </c>
      <c r="X1913" s="24"/>
      <c r="Y1913" s="8">
        <f>Y1912</f>
        <v>8</v>
      </c>
      <c r="Z1913" s="24"/>
      <c r="AA1913" s="9"/>
    </row>
    <row r="1914" spans="1:27" ht="16.5" thickTop="1" thickBot="1" x14ac:dyDescent="0.3">
      <c r="A1914" s="9"/>
      <c r="B1914" s="9"/>
      <c r="C1914" s="9"/>
      <c r="D1914" s="9"/>
      <c r="E1914" s="11"/>
      <c r="F1914" s="11"/>
      <c r="G1914" s="14"/>
      <c r="H1914" s="11"/>
      <c r="I1914" s="15">
        <v>3</v>
      </c>
      <c r="J1914" s="11">
        <v>80</v>
      </c>
      <c r="K1914" s="12">
        <f>CEILING(H1910*J1914/100*0.9,2.5)</f>
        <v>87.5</v>
      </c>
      <c r="M1914" s="9"/>
      <c r="N1914" s="14"/>
      <c r="O1914" s="11"/>
      <c r="P1914" s="15">
        <v>5</v>
      </c>
      <c r="Q1914" s="11">
        <v>50</v>
      </c>
      <c r="R1914" s="12">
        <f>CEILING(O1910*Q1914/100*0.9,5)</f>
        <v>125</v>
      </c>
      <c r="T1914" s="9"/>
      <c r="U1914" s="8">
        <f>U1913</f>
        <v>17.5</v>
      </c>
      <c r="W1914" s="8">
        <f>W1913</f>
        <v>35</v>
      </c>
      <c r="X1914" s="25"/>
      <c r="Y1914" s="8">
        <f>Y1913</f>
        <v>8</v>
      </c>
      <c r="Z1914" s="25"/>
      <c r="AA1914" s="9"/>
    </row>
    <row r="1915" spans="1:27" ht="16.5" thickTop="1" thickBot="1" x14ac:dyDescent="0.3">
      <c r="A1915" s="9"/>
      <c r="B1915" s="9"/>
      <c r="C1915" s="9"/>
      <c r="D1915" s="9"/>
      <c r="E1915" s="11"/>
      <c r="F1915" s="11"/>
      <c r="G1915" s="14"/>
      <c r="H1915" s="11"/>
      <c r="I1915" s="15">
        <v>3</v>
      </c>
      <c r="J1915" s="11">
        <v>90</v>
      </c>
      <c r="K1915" s="12">
        <f>CEILING(H1910*J1915/100*0.9,2.5)</f>
        <v>97.5</v>
      </c>
      <c r="M1915" s="9"/>
      <c r="N1915" s="14"/>
      <c r="O1915" s="11"/>
      <c r="P1915" s="15">
        <v>5</v>
      </c>
      <c r="Q1915" s="11">
        <v>60</v>
      </c>
      <c r="R1915" s="12">
        <f>CEILING(O1910*Q1915/100*0.9,5)</f>
        <v>150</v>
      </c>
      <c r="T1915" s="9"/>
      <c r="U1915" s="9"/>
      <c r="V1915" s="9"/>
      <c r="W1915" s="9"/>
      <c r="X1915" s="9"/>
      <c r="Y1915" s="9"/>
      <c r="Z1915" s="9"/>
      <c r="AA1915" s="9"/>
    </row>
    <row r="1916" spans="1:27" ht="16.5" thickTop="1" thickBot="1" x14ac:dyDescent="0.3">
      <c r="A1916" s="9"/>
      <c r="B1916" s="9"/>
      <c r="C1916">
        <f>IF(H1916&gt;3.4,0,H1916)+IF(O1916&gt;3.4,0,O1916)</f>
        <v>2</v>
      </c>
      <c r="D1916" t="s">
        <v>17</v>
      </c>
      <c r="E1916" t="s">
        <v>2</v>
      </c>
      <c r="F1916" s="9"/>
      <c r="G1916" s="14" t="s">
        <v>14</v>
      </c>
      <c r="H1916" s="11">
        <v>4</v>
      </c>
      <c r="I1916" s="11"/>
      <c r="J1916" s="11"/>
      <c r="K1916" s="11"/>
      <c r="L1916" s="9"/>
      <c r="M1916" s="9"/>
      <c r="N1916" s="14" t="s">
        <v>12</v>
      </c>
      <c r="O1916" s="11">
        <v>2</v>
      </c>
      <c r="P1916" s="11"/>
      <c r="Q1916" s="11"/>
      <c r="R1916" s="11"/>
      <c r="S1916" s="9"/>
      <c r="T1916" s="9"/>
      <c r="U1916" s="9"/>
      <c r="V1916" s="27" t="s">
        <v>47</v>
      </c>
      <c r="W1916" s="9"/>
      <c r="X1916" s="17" t="s">
        <v>27</v>
      </c>
      <c r="Y1916" s="9"/>
      <c r="Z1916" s="9"/>
      <c r="AA1916" s="9"/>
    </row>
    <row r="1917" spans="1:27" ht="31.5" thickTop="1" thickBot="1" x14ac:dyDescent="0.3">
      <c r="A1917" s="9"/>
      <c r="B1917" s="9"/>
      <c r="C1917" s="9"/>
      <c r="D1917" s="9"/>
      <c r="E1917" s="11"/>
      <c r="F1917" s="11"/>
      <c r="G1917" s="14" t="s">
        <v>33</v>
      </c>
      <c r="H1917" s="20">
        <f>H1903</f>
        <v>210</v>
      </c>
      <c r="I1917" s="11" t="s">
        <v>31</v>
      </c>
      <c r="J1917" s="11" t="s">
        <v>30</v>
      </c>
      <c r="K1917" s="11" t="s">
        <v>34</v>
      </c>
      <c r="L1917" s="10" t="s">
        <v>32</v>
      </c>
      <c r="M1917" s="10"/>
      <c r="N1917" s="14" t="s">
        <v>33</v>
      </c>
      <c r="O1917" s="20">
        <f>O1903</f>
        <v>237.5</v>
      </c>
      <c r="P1917" s="11" t="s">
        <v>31</v>
      </c>
      <c r="Q1917" s="11" t="s">
        <v>30</v>
      </c>
      <c r="R1917" s="11" t="s">
        <v>34</v>
      </c>
      <c r="S1917" s="10" t="s">
        <v>32</v>
      </c>
      <c r="T1917" s="10"/>
      <c r="U1917" s="26" t="s">
        <v>34</v>
      </c>
      <c r="V1917" s="26" t="s">
        <v>48</v>
      </c>
      <c r="W1917" s="26" t="s">
        <v>34</v>
      </c>
      <c r="X1917" s="26" t="s">
        <v>48</v>
      </c>
      <c r="Y1917" s="9"/>
      <c r="Z1917" s="9"/>
      <c r="AA1917" s="9"/>
    </row>
    <row r="1918" spans="1:27" ht="16.5" thickTop="1" thickBot="1" x14ac:dyDescent="0.3">
      <c r="A1918" s="9"/>
      <c r="B1918" s="9"/>
      <c r="C1918" s="9"/>
      <c r="D1918" s="9"/>
      <c r="E1918" s="11"/>
      <c r="F1918" s="11"/>
      <c r="G1918" s="14"/>
      <c r="H1918" s="11"/>
      <c r="I1918" s="15">
        <v>5</v>
      </c>
      <c r="J1918" s="11">
        <v>40</v>
      </c>
      <c r="K1918" s="12">
        <f>CEILING(H1917*J1918/100*0.9,2.5)</f>
        <v>77.5</v>
      </c>
      <c r="M1918" s="9"/>
      <c r="N1918" s="14"/>
      <c r="O1918" s="11"/>
      <c r="P1918" s="15">
        <v>3</v>
      </c>
      <c r="Q1918" s="11">
        <v>70</v>
      </c>
      <c r="R1918" s="12">
        <f>CEILING(O1917*Q1918/100*0.9,5)</f>
        <v>150</v>
      </c>
      <c r="T1918" s="9"/>
      <c r="U1918" s="8">
        <f>IF(V1900&gt;11.5,U1900+2.5,U1900)</f>
        <v>60</v>
      </c>
      <c r="W1918" s="8">
        <f>IF(X1900&gt;11.5,W1900+2.5,W1900)</f>
        <v>42.5</v>
      </c>
      <c r="X1918" s="24"/>
      <c r="Y1918" s="9"/>
      <c r="Z1918" s="9"/>
      <c r="AA1918" s="9"/>
    </row>
    <row r="1919" spans="1:27" ht="16.5" thickTop="1" thickBot="1" x14ac:dyDescent="0.3">
      <c r="A1919" s="9"/>
      <c r="B1919" s="9"/>
      <c r="C1919" s="9"/>
      <c r="D1919" s="9"/>
      <c r="E1919" s="11"/>
      <c r="F1919" s="11"/>
      <c r="G1919" s="14"/>
      <c r="H1919" s="11"/>
      <c r="I1919" s="15">
        <v>5</v>
      </c>
      <c r="J1919" s="11">
        <v>40</v>
      </c>
      <c r="K1919" s="12">
        <f>CEILING(H1917*J1919/100*0.9,2.5)</f>
        <v>77.5</v>
      </c>
      <c r="M1919" s="9"/>
      <c r="N1919" s="14"/>
      <c r="O1919" s="11"/>
      <c r="P1919" s="15">
        <v>3</v>
      </c>
      <c r="Q1919" s="11">
        <v>70</v>
      </c>
      <c r="R1919" s="12">
        <f>CEILING(O1917*Q1919/100*0.9,5)</f>
        <v>150</v>
      </c>
      <c r="T1919" s="9"/>
      <c r="U1919" s="8">
        <f>U1918</f>
        <v>60</v>
      </c>
      <c r="W1919" s="8">
        <f>W1918</f>
        <v>42.5</v>
      </c>
      <c r="X1919" s="24"/>
      <c r="Y1919" s="9"/>
      <c r="Z1919" s="9"/>
      <c r="AA1919" s="9"/>
    </row>
    <row r="1920" spans="1:27" ht="16.5" thickTop="1" thickBot="1" x14ac:dyDescent="0.3">
      <c r="A1920" s="9"/>
      <c r="B1920" s="9"/>
      <c r="C1920" s="9"/>
      <c r="D1920" s="9"/>
      <c r="E1920" s="11"/>
      <c r="F1920" s="11"/>
      <c r="G1920" s="14"/>
      <c r="H1920" s="11"/>
      <c r="I1920" s="15">
        <v>5</v>
      </c>
      <c r="J1920" s="11">
        <v>50</v>
      </c>
      <c r="K1920" s="12">
        <f>CEILING(H1917*J1920/100*0.9,2.5)</f>
        <v>95</v>
      </c>
      <c r="M1920" s="9"/>
      <c r="N1920" s="14"/>
      <c r="O1920" s="11"/>
      <c r="P1920" s="15">
        <v>3</v>
      </c>
      <c r="Q1920" s="11">
        <v>80</v>
      </c>
      <c r="R1920" s="12">
        <f>CEILING(O1917*Q1920/100*0.9,5)</f>
        <v>175</v>
      </c>
      <c r="T1920" s="9"/>
      <c r="U1920" s="8">
        <f>U1919</f>
        <v>60</v>
      </c>
      <c r="W1920" s="8">
        <f>W1919</f>
        <v>42.5</v>
      </c>
      <c r="X1920" s="24"/>
      <c r="Y1920" s="9"/>
      <c r="Z1920" s="9"/>
      <c r="AA1920" s="9"/>
    </row>
    <row r="1921" spans="1:27" ht="16.5" thickTop="1" thickBot="1" x14ac:dyDescent="0.3">
      <c r="A1921" s="9"/>
      <c r="B1921" s="9"/>
      <c r="C1921" s="9"/>
      <c r="D1921" s="9"/>
      <c r="E1921" s="11"/>
      <c r="F1921" s="11"/>
      <c r="G1921" s="14"/>
      <c r="H1921" s="11"/>
      <c r="I1921" s="15">
        <v>5</v>
      </c>
      <c r="J1921" s="11">
        <v>50</v>
      </c>
      <c r="K1921" s="12">
        <f>CEILING(H1917*J1921/100*0.9,2.5)</f>
        <v>95</v>
      </c>
      <c r="M1921" s="9"/>
      <c r="N1921" s="14"/>
      <c r="O1921" s="11"/>
      <c r="P1921" s="15">
        <v>3</v>
      </c>
      <c r="Q1921" s="11">
        <v>80</v>
      </c>
      <c r="R1921" s="12">
        <f>CEILING(O1917*Q1921/100*0.9,5)</f>
        <v>175</v>
      </c>
      <c r="T1921" s="9"/>
      <c r="U1921" s="8">
        <f>U1920</f>
        <v>60</v>
      </c>
      <c r="W1921" s="8">
        <f>W1920</f>
        <v>42.5</v>
      </c>
      <c r="X1921" s="25"/>
      <c r="Y1921" s="9"/>
      <c r="Z1921" s="9"/>
      <c r="AA1921" s="9"/>
    </row>
    <row r="1922" spans="1:27" ht="16.5" thickTop="1" thickBot="1" x14ac:dyDescent="0.3">
      <c r="A1922" s="9"/>
      <c r="B1922" s="9"/>
      <c r="C1922" s="9"/>
      <c r="D1922" s="9"/>
      <c r="E1922" s="11"/>
      <c r="F1922" s="11"/>
      <c r="G1922" s="14"/>
      <c r="H1922" s="11"/>
      <c r="I1922" s="16">
        <v>5</v>
      </c>
      <c r="J1922" s="11">
        <v>60</v>
      </c>
      <c r="K1922" s="12">
        <f>CEILING(H1917*J1922/100*0.9,2.5)</f>
        <v>115</v>
      </c>
      <c r="M1922" s="9"/>
      <c r="N1922" s="14"/>
      <c r="O1922" s="11"/>
      <c r="P1922" s="16">
        <v>3</v>
      </c>
      <c r="Q1922" s="11">
        <v>90</v>
      </c>
      <c r="R1922" s="12">
        <f>CEILING(O1917*Q1922/100*0.9,5)</f>
        <v>195</v>
      </c>
      <c r="T1922" s="9"/>
      <c r="U1922" s="9"/>
      <c r="V1922" s="9"/>
      <c r="W1922" s="9"/>
      <c r="X1922" s="9"/>
      <c r="Y1922" s="9"/>
      <c r="Z1922" s="9"/>
      <c r="AA1922" s="9"/>
    </row>
    <row r="1923" spans="1:27" ht="16.5" thickTop="1" thickBot="1" x14ac:dyDescent="0.3">
      <c r="A1923" s="9"/>
      <c r="B1923" s="1" t="s">
        <v>159</v>
      </c>
      <c r="C1923">
        <f>IF(H1923&gt;3.4,0,H1923)+IF(O1923&gt;3.4,0,O1923)</f>
        <v>4</v>
      </c>
      <c r="D1923" t="s">
        <v>15</v>
      </c>
      <c r="E1923" t="s">
        <v>2</v>
      </c>
      <c r="F1923" s="9"/>
      <c r="G1923" s="14" t="s">
        <v>14</v>
      </c>
      <c r="H1923" s="11">
        <v>1</v>
      </c>
      <c r="I1923" s="11"/>
      <c r="J1923" s="11"/>
      <c r="K1923" s="11"/>
      <c r="L1923" s="9"/>
      <c r="M1923" s="9"/>
      <c r="N1923" s="14" t="s">
        <v>12</v>
      </c>
      <c r="O1923" s="11">
        <v>3</v>
      </c>
      <c r="P1923" s="11"/>
      <c r="Q1923" s="11"/>
      <c r="R1923" s="11"/>
      <c r="S1923" s="9"/>
      <c r="T1923" s="9"/>
      <c r="U1923" s="30"/>
      <c r="V1923" s="29" t="s">
        <v>49</v>
      </c>
      <c r="W1923" s="9"/>
      <c r="X1923" s="31" t="s">
        <v>27</v>
      </c>
      <c r="Y1923" s="9"/>
      <c r="Z1923" s="9"/>
      <c r="AA1923" s="9"/>
    </row>
    <row r="1924" spans="1:27" ht="31.5" thickTop="1" thickBot="1" x14ac:dyDescent="0.3">
      <c r="A1924" s="9"/>
      <c r="B1924" s="9"/>
      <c r="C1924" s="9"/>
      <c r="D1924" s="9"/>
      <c r="E1924" s="11"/>
      <c r="F1924" s="11"/>
      <c r="G1924" s="14" t="s">
        <v>33</v>
      </c>
      <c r="H1924" s="20">
        <f>H1903+IF(L1906&lt;3.5,2.5,5)</f>
        <v>212.5</v>
      </c>
      <c r="I1924" s="11" t="s">
        <v>31</v>
      </c>
      <c r="J1924" s="11" t="s">
        <v>30</v>
      </c>
      <c r="K1924" s="11" t="s">
        <v>34</v>
      </c>
      <c r="L1924" s="10" t="s">
        <v>32</v>
      </c>
      <c r="M1924" s="10"/>
      <c r="N1924" s="14"/>
      <c r="O1924" s="20">
        <f>O1917</f>
        <v>237.5</v>
      </c>
      <c r="P1924" s="11" t="s">
        <v>31</v>
      </c>
      <c r="Q1924" s="11" t="s">
        <v>30</v>
      </c>
      <c r="R1924" s="11" t="s">
        <v>34</v>
      </c>
      <c r="S1924" s="10" t="s">
        <v>32</v>
      </c>
      <c r="T1924" s="10"/>
      <c r="U1924" s="26" t="s">
        <v>34</v>
      </c>
      <c r="V1924" s="26" t="s">
        <v>48</v>
      </c>
      <c r="W1924" s="26" t="s">
        <v>34</v>
      </c>
      <c r="X1924" s="26" t="s">
        <v>48</v>
      </c>
      <c r="Y1924" s="9"/>
      <c r="Z1924" s="9"/>
      <c r="AA1924" s="9"/>
    </row>
    <row r="1925" spans="1:27" ht="16.5" thickTop="1" thickBot="1" x14ac:dyDescent="0.3">
      <c r="A1925" s="9"/>
      <c r="B1925" s="9"/>
      <c r="C1925" s="9"/>
      <c r="D1925" s="9"/>
      <c r="E1925" s="11"/>
      <c r="F1925" s="11"/>
      <c r="G1925" s="14"/>
      <c r="H1925" s="11"/>
      <c r="I1925" s="15">
        <v>5</v>
      </c>
      <c r="J1925" s="11">
        <v>65</v>
      </c>
      <c r="K1925" s="12">
        <f>CEILING(H1924*J1925/100*0.9,2.5)</f>
        <v>125</v>
      </c>
      <c r="M1925" s="9"/>
      <c r="N1925" s="14"/>
      <c r="O1925" s="11"/>
      <c r="P1925" s="15">
        <v>5</v>
      </c>
      <c r="Q1925" s="11">
        <v>75</v>
      </c>
      <c r="R1925" s="12">
        <f>CEILING(O1924*0.9*Q1925/100,5)</f>
        <v>165</v>
      </c>
      <c r="T1925" s="9"/>
      <c r="U1925" s="8">
        <f>IF(V1907&gt;11.5,U1907+2.5,U1907)</f>
        <v>70</v>
      </c>
      <c r="V1925" s="4"/>
      <c r="W1925" s="8">
        <f>IF(X1921&gt;11.5,W1921+2.5,W1921)</f>
        <v>42.5</v>
      </c>
      <c r="X1925" s="24"/>
      <c r="Y1925" s="9"/>
      <c r="Z1925" s="9"/>
      <c r="AA1925" s="9"/>
    </row>
    <row r="1926" spans="1:27" ht="16.5" thickTop="1" thickBot="1" x14ac:dyDescent="0.3">
      <c r="A1926" s="9"/>
      <c r="B1926" s="9"/>
      <c r="C1926" s="9"/>
      <c r="D1926" s="9"/>
      <c r="E1926" s="11"/>
      <c r="F1926" s="11"/>
      <c r="G1926" s="14"/>
      <c r="H1926" s="11"/>
      <c r="I1926" s="15">
        <v>5</v>
      </c>
      <c r="J1926" s="11">
        <v>65</v>
      </c>
      <c r="K1926" s="12">
        <f>CEILING(H1924*J1926/100*0.9,2.5)</f>
        <v>125</v>
      </c>
      <c r="M1926" s="9"/>
      <c r="N1926" s="14"/>
      <c r="O1926" s="11"/>
      <c r="P1926" s="15">
        <v>3</v>
      </c>
      <c r="Q1926" s="11">
        <v>85</v>
      </c>
      <c r="R1926" s="12">
        <f>CEILING(O1924*0.9*Q1926/100,5)</f>
        <v>185</v>
      </c>
      <c r="T1926" s="9"/>
      <c r="U1926" s="8">
        <f>U1925</f>
        <v>70</v>
      </c>
      <c r="V1926" s="4"/>
      <c r="W1926" s="8">
        <f>W1925</f>
        <v>42.5</v>
      </c>
      <c r="X1926" s="24"/>
      <c r="Y1926" s="9"/>
      <c r="Z1926" s="9"/>
      <c r="AA1926" s="9"/>
    </row>
    <row r="1927" spans="1:27" ht="16.5" thickTop="1" thickBot="1" x14ac:dyDescent="0.3">
      <c r="A1927" s="9"/>
      <c r="B1927" s="9"/>
      <c r="C1927" s="9"/>
      <c r="D1927" s="9"/>
      <c r="E1927" s="11"/>
      <c r="F1927" s="11"/>
      <c r="G1927" s="14"/>
      <c r="H1927" s="11"/>
      <c r="I1927" s="15">
        <v>5</v>
      </c>
      <c r="J1927" s="11">
        <v>75</v>
      </c>
      <c r="K1927" s="12">
        <f>CEILING(H1924*J1927/100*0.9,2.5)</f>
        <v>145</v>
      </c>
      <c r="M1927" s="9"/>
      <c r="N1927" s="14"/>
      <c r="O1927" s="11" t="s">
        <v>35</v>
      </c>
      <c r="P1927" s="15">
        <v>1</v>
      </c>
      <c r="Q1927" s="11">
        <v>95</v>
      </c>
      <c r="R1927" s="12">
        <f>CEILING(O1924*0.9*Q1927/100,5)</f>
        <v>205</v>
      </c>
      <c r="T1927" s="9"/>
      <c r="U1927" s="8">
        <f>U1926</f>
        <v>70</v>
      </c>
      <c r="V1927" s="4"/>
      <c r="W1927" s="8">
        <f>W1926</f>
        <v>42.5</v>
      </c>
      <c r="X1927" s="24"/>
      <c r="Y1927" s="9"/>
      <c r="Z1927" s="9"/>
      <c r="AA1927" s="9"/>
    </row>
    <row r="1928" spans="1:27" ht="16.5" thickTop="1" thickBot="1" x14ac:dyDescent="0.3">
      <c r="A1928" s="9"/>
      <c r="B1928" s="9"/>
      <c r="C1928" s="9"/>
      <c r="D1928" s="9"/>
      <c r="E1928" s="11"/>
      <c r="F1928" s="11"/>
      <c r="G1928" s="14"/>
      <c r="H1928" s="11"/>
      <c r="I1928" s="15">
        <v>5</v>
      </c>
      <c r="J1928" s="11">
        <v>75</v>
      </c>
      <c r="K1928" s="12">
        <f>CEILING(H1924*J1928/100*0.9,2.5)</f>
        <v>145</v>
      </c>
      <c r="M1928" s="9"/>
      <c r="N1928" s="14"/>
      <c r="O1928" s="11"/>
      <c r="P1928" s="11"/>
      <c r="Q1928" s="11"/>
      <c r="R1928" s="11"/>
      <c r="S1928" s="9"/>
      <c r="T1928" s="9"/>
      <c r="U1928" s="8">
        <f>U1927</f>
        <v>70</v>
      </c>
      <c r="V1928" s="4"/>
      <c r="W1928" s="8">
        <f>W1927</f>
        <v>42.5</v>
      </c>
      <c r="X1928" s="25"/>
      <c r="Y1928" s="9"/>
      <c r="Z1928" s="9"/>
      <c r="AA1928" s="9"/>
    </row>
    <row r="1929" spans="1:27" ht="16.5" thickTop="1" thickBot="1" x14ac:dyDescent="0.3">
      <c r="A1929" s="9"/>
      <c r="B1929" s="9"/>
      <c r="C1929" s="9"/>
      <c r="D1929" s="9"/>
      <c r="E1929" s="11"/>
      <c r="F1929" s="11"/>
      <c r="G1929" s="14"/>
      <c r="H1929" s="11"/>
      <c r="I1929" s="15">
        <v>5</v>
      </c>
      <c r="J1929" s="11">
        <v>85</v>
      </c>
      <c r="K1929" s="12">
        <f>CEILING(H1924*J1929/100*0.9,2.5)</f>
        <v>165</v>
      </c>
      <c r="M1929" s="9"/>
      <c r="N1929" s="14"/>
      <c r="O1929" s="11"/>
      <c r="P1929" s="11"/>
      <c r="Q1929" s="11"/>
      <c r="R1929" s="11"/>
      <c r="S1929" s="9"/>
      <c r="T1929" s="9"/>
      <c r="U1929" s="9"/>
      <c r="V1929" s="9"/>
      <c r="W1929" s="9"/>
      <c r="X1929" s="9"/>
      <c r="Y1929" s="9"/>
      <c r="Z1929" s="9"/>
      <c r="AA1929" s="9"/>
    </row>
    <row r="1930" spans="1:27" ht="16.5" thickTop="1" thickBot="1" x14ac:dyDescent="0.3">
      <c r="A1930" s="9"/>
      <c r="B1930" s="9"/>
      <c r="C1930">
        <f>IF(H1930&gt;3.4,0,H1930)+IF(O1930&gt;3.4,0,O1930)</f>
        <v>4</v>
      </c>
      <c r="D1930" t="s">
        <v>16</v>
      </c>
      <c r="E1930" t="s">
        <v>3</v>
      </c>
      <c r="F1930" s="9"/>
      <c r="G1930" s="14" t="s">
        <v>4</v>
      </c>
      <c r="H1930" s="11">
        <v>3</v>
      </c>
      <c r="I1930" s="11"/>
      <c r="J1930" s="11"/>
      <c r="K1930" s="11"/>
      <c r="L1930" s="9"/>
      <c r="M1930" s="9"/>
      <c r="N1930" s="14" t="s">
        <v>13</v>
      </c>
      <c r="O1930" s="11">
        <v>1</v>
      </c>
      <c r="P1930" s="11"/>
      <c r="Q1930" s="11"/>
      <c r="R1930" s="11"/>
      <c r="S1930" s="9"/>
      <c r="T1930" s="9"/>
      <c r="U1930" s="9"/>
      <c r="V1930" s="28" t="s">
        <v>28</v>
      </c>
      <c r="W1930" s="9"/>
      <c r="X1930" s="27" t="s">
        <v>25</v>
      </c>
      <c r="Y1930" s="9"/>
      <c r="Z1930" s="27" t="s">
        <v>26</v>
      </c>
      <c r="AA1930" s="9"/>
    </row>
    <row r="1931" spans="1:27" ht="31.5" thickTop="1" thickBot="1" x14ac:dyDescent="0.3">
      <c r="A1931" s="9"/>
      <c r="B1931" s="9"/>
      <c r="C1931" s="9"/>
      <c r="D1931" s="9"/>
      <c r="E1931" s="11"/>
      <c r="F1931" s="11"/>
      <c r="G1931" s="14"/>
      <c r="H1931" s="20">
        <f>H1910</f>
        <v>120</v>
      </c>
      <c r="I1931" s="11" t="s">
        <v>31</v>
      </c>
      <c r="J1931" s="11" t="s">
        <v>30</v>
      </c>
      <c r="K1931" s="11" t="s">
        <v>34</v>
      </c>
      <c r="L1931" s="10" t="s">
        <v>32</v>
      </c>
      <c r="M1931" s="10"/>
      <c r="N1931" s="14" t="s">
        <v>33</v>
      </c>
      <c r="O1931" s="20">
        <f>O1889+IF(S1892&lt;3.5,5,10)</f>
        <v>280</v>
      </c>
      <c r="P1931" s="11" t="s">
        <v>31</v>
      </c>
      <c r="Q1931" s="11" t="s">
        <v>30</v>
      </c>
      <c r="R1931" s="11" t="s">
        <v>34</v>
      </c>
      <c r="S1931" s="10" t="s">
        <v>32</v>
      </c>
      <c r="T1931" s="10"/>
      <c r="U1931" s="26" t="s">
        <v>34</v>
      </c>
      <c r="V1931" s="26" t="s">
        <v>48</v>
      </c>
      <c r="W1931" s="26" t="s">
        <v>34</v>
      </c>
      <c r="X1931" s="26" t="s">
        <v>48</v>
      </c>
      <c r="Y1931" s="26" t="s">
        <v>34</v>
      </c>
      <c r="Z1931" s="26" t="s">
        <v>48</v>
      </c>
      <c r="AA1931" s="9"/>
    </row>
    <row r="1932" spans="1:27" ht="16.5" thickTop="1" thickBot="1" x14ac:dyDescent="0.3">
      <c r="A1932" s="9"/>
      <c r="B1932" s="9"/>
      <c r="C1932" s="9"/>
      <c r="D1932" s="9"/>
      <c r="E1932" s="11"/>
      <c r="F1932" s="11"/>
      <c r="G1932" s="14"/>
      <c r="H1932" s="11"/>
      <c r="I1932" s="15">
        <v>5</v>
      </c>
      <c r="J1932" s="11">
        <v>75</v>
      </c>
      <c r="K1932" s="12">
        <f>CEILING(H1931*0.9*J1932/100,2.5)</f>
        <v>82.5</v>
      </c>
      <c r="M1932" s="9"/>
      <c r="N1932" s="14"/>
      <c r="O1932" s="11"/>
      <c r="P1932" s="15">
        <v>5</v>
      </c>
      <c r="Q1932" s="11">
        <v>65</v>
      </c>
      <c r="R1932" s="12">
        <f>CEILING(O1931*Q1932/100*0.9,5)</f>
        <v>165</v>
      </c>
      <c r="T1932" s="9"/>
      <c r="U1932" s="8">
        <f>IF(V1914&gt;11.5,U1914+2.5,U1914)</f>
        <v>17.5</v>
      </c>
      <c r="V1932" s="4"/>
      <c r="W1932" s="8">
        <f>IF(X1914&gt;11.5,W1914+2.5,W1914)</f>
        <v>35</v>
      </c>
      <c r="X1932" s="24"/>
      <c r="Y1932" s="8">
        <f>IF(Z1914&gt;11.5,Y1914+2,Y1914)</f>
        <v>8</v>
      </c>
      <c r="Z1932" s="24"/>
      <c r="AA1932" s="9"/>
    </row>
    <row r="1933" spans="1:27" ht="16.5" thickTop="1" thickBot="1" x14ac:dyDescent="0.3">
      <c r="A1933" s="9"/>
      <c r="B1933" s="9"/>
      <c r="C1933" s="9"/>
      <c r="D1933" s="9"/>
      <c r="E1933" s="11"/>
      <c r="F1933" s="11"/>
      <c r="G1933" s="14"/>
      <c r="H1933" s="11"/>
      <c r="I1933" s="15">
        <v>3</v>
      </c>
      <c r="J1933" s="11">
        <v>85</v>
      </c>
      <c r="K1933" s="12">
        <f>CEILING(H1931*0.9*J1933/100,2.5)</f>
        <v>92.5</v>
      </c>
      <c r="M1933" s="9"/>
      <c r="N1933" s="14"/>
      <c r="O1933" s="11"/>
      <c r="P1933" s="15">
        <v>5</v>
      </c>
      <c r="Q1933" s="11">
        <v>65</v>
      </c>
      <c r="R1933" s="12">
        <f>CEILING(O1931*Q1933/100*0.9,5)</f>
        <v>165</v>
      </c>
      <c r="T1933" s="9"/>
      <c r="U1933" s="8">
        <f>U1932</f>
        <v>17.5</v>
      </c>
      <c r="V1933" s="3"/>
      <c r="W1933" s="8">
        <f>W1932</f>
        <v>35</v>
      </c>
      <c r="X1933" s="24"/>
      <c r="Y1933" s="8">
        <f>Y1932</f>
        <v>8</v>
      </c>
      <c r="Z1933" s="24"/>
      <c r="AA1933" s="9"/>
    </row>
    <row r="1934" spans="1:27" ht="16.5" thickTop="1" thickBot="1" x14ac:dyDescent="0.3">
      <c r="A1934" s="9"/>
      <c r="B1934" s="9"/>
      <c r="C1934" s="9"/>
      <c r="D1934" s="9"/>
      <c r="E1934" s="11"/>
      <c r="F1934" s="11"/>
      <c r="G1934" s="14"/>
      <c r="H1934" s="11" t="s">
        <v>35</v>
      </c>
      <c r="I1934" s="15">
        <v>1</v>
      </c>
      <c r="J1934" s="11">
        <v>95</v>
      </c>
      <c r="K1934" s="12">
        <f>CEILING(H1931*0.9*J1934/100,2.5)</f>
        <v>105</v>
      </c>
      <c r="M1934" s="9"/>
      <c r="N1934" s="14"/>
      <c r="O1934" s="11"/>
      <c r="P1934" s="15">
        <v>5</v>
      </c>
      <c r="Q1934" s="11">
        <v>75</v>
      </c>
      <c r="R1934" s="12">
        <f>CEILING(O1931*Q1934/100*0.9,5)</f>
        <v>190</v>
      </c>
      <c r="T1934" s="9"/>
      <c r="U1934" s="8">
        <f>U1933</f>
        <v>17.5</v>
      </c>
      <c r="W1934" s="8">
        <f>W1933</f>
        <v>35</v>
      </c>
      <c r="X1934" s="24"/>
      <c r="Y1934" s="8">
        <f>Y1933</f>
        <v>8</v>
      </c>
      <c r="Z1934" s="24"/>
      <c r="AA1934" s="9"/>
    </row>
    <row r="1935" spans="1:27" ht="16.5" thickTop="1" thickBot="1" x14ac:dyDescent="0.3">
      <c r="A1935" s="9"/>
      <c r="B1935" s="9"/>
      <c r="C1935" s="9"/>
      <c r="D1935" s="9"/>
      <c r="E1935" s="11"/>
      <c r="F1935" s="11"/>
      <c r="G1935" s="14"/>
      <c r="H1935" s="11"/>
      <c r="I1935" s="11"/>
      <c r="J1935" s="11"/>
      <c r="K1935" s="11"/>
      <c r="L1935" s="9"/>
      <c r="M1935" s="9"/>
      <c r="N1935" s="14"/>
      <c r="O1935" s="11"/>
      <c r="P1935" s="15">
        <v>5</v>
      </c>
      <c r="Q1935" s="11">
        <v>75</v>
      </c>
      <c r="R1935" s="12">
        <f>CEILING(O1931*Q1935/100*0.9,5)</f>
        <v>190</v>
      </c>
      <c r="T1935" s="9"/>
      <c r="U1935" s="8">
        <f>U1934</f>
        <v>17.5</v>
      </c>
      <c r="W1935" s="8">
        <f>W1934</f>
        <v>35</v>
      </c>
      <c r="X1935" s="25"/>
      <c r="Y1935" s="8">
        <f>Y1934</f>
        <v>8</v>
      </c>
      <c r="Z1935" s="25"/>
      <c r="AA1935" s="9"/>
    </row>
    <row r="1936" spans="1:27" ht="16.5" thickTop="1" thickBot="1" x14ac:dyDescent="0.3">
      <c r="A1936" s="9"/>
      <c r="B1936" s="9"/>
      <c r="C1936" s="9"/>
      <c r="D1936" s="9"/>
      <c r="E1936" s="11"/>
      <c r="F1936" s="11"/>
      <c r="G1936" s="14"/>
      <c r="H1936" s="11"/>
      <c r="I1936" s="11"/>
      <c r="J1936" s="11"/>
      <c r="K1936" s="11"/>
      <c r="L1936" s="9"/>
      <c r="M1936" s="9"/>
      <c r="N1936" s="14"/>
      <c r="O1936" s="11"/>
      <c r="P1936" s="16">
        <v>5</v>
      </c>
      <c r="Q1936" s="11">
        <v>85</v>
      </c>
      <c r="R1936" s="12">
        <f>CEILING(O1931*Q1936/100*0.9,5)</f>
        <v>215</v>
      </c>
      <c r="T1936" s="9"/>
      <c r="U1936" s="9"/>
      <c r="V1936" s="9"/>
      <c r="W1936" s="9"/>
      <c r="X1936" s="9"/>
      <c r="Y1936" s="9"/>
      <c r="Z1936" s="9"/>
      <c r="AA1936" s="9"/>
    </row>
    <row r="1937" spans="1:27" ht="16.5" thickTop="1" thickBot="1" x14ac:dyDescent="0.3">
      <c r="A1937" s="9"/>
      <c r="B1937" s="9"/>
      <c r="C1937">
        <f>IF(H1937&gt;3.4,0,H1937)+IF(O1937&gt;3.4,0,O1937)</f>
        <v>2</v>
      </c>
      <c r="D1937" t="s">
        <v>17</v>
      </c>
      <c r="E1937" t="s">
        <v>2</v>
      </c>
      <c r="F1937" s="9"/>
      <c r="G1937" s="14" t="s">
        <v>14</v>
      </c>
      <c r="H1937" s="11">
        <v>2</v>
      </c>
      <c r="I1937" s="11"/>
      <c r="J1937" s="11"/>
      <c r="K1937" s="11"/>
      <c r="L1937" s="9"/>
      <c r="M1937" s="9"/>
      <c r="N1937" s="14" t="s">
        <v>12</v>
      </c>
      <c r="O1937" s="11">
        <v>4</v>
      </c>
      <c r="P1937" s="11"/>
      <c r="Q1937" s="11"/>
      <c r="R1937" s="11"/>
      <c r="S1937" s="9"/>
      <c r="T1937" s="9"/>
      <c r="U1937" s="9"/>
      <c r="V1937" s="27" t="s">
        <v>47</v>
      </c>
      <c r="W1937" s="9"/>
      <c r="X1937" s="17" t="s">
        <v>27</v>
      </c>
      <c r="Y1937" s="9"/>
      <c r="Z1937" s="9"/>
      <c r="AA1937" s="9"/>
    </row>
    <row r="1938" spans="1:27" ht="31.5" thickTop="1" thickBot="1" x14ac:dyDescent="0.3">
      <c r="A1938" s="9"/>
      <c r="B1938" s="9"/>
      <c r="C1938" s="9"/>
      <c r="D1938" s="9"/>
      <c r="E1938" s="11"/>
      <c r="F1938" s="11"/>
      <c r="G1938" s="14" t="s">
        <v>33</v>
      </c>
      <c r="H1938" s="20">
        <f>H1924</f>
        <v>212.5</v>
      </c>
      <c r="I1938" s="11" t="s">
        <v>31</v>
      </c>
      <c r="J1938" s="11" t="s">
        <v>30</v>
      </c>
      <c r="K1938" s="11" t="s">
        <v>34</v>
      </c>
      <c r="L1938" s="10" t="s">
        <v>32</v>
      </c>
      <c r="M1938" s="10"/>
      <c r="N1938" s="14" t="s">
        <v>33</v>
      </c>
      <c r="O1938" s="20">
        <f>O1924</f>
        <v>237.5</v>
      </c>
      <c r="P1938" s="11" t="s">
        <v>31</v>
      </c>
      <c r="Q1938" s="11" t="s">
        <v>30</v>
      </c>
      <c r="R1938" s="11" t="s">
        <v>34</v>
      </c>
      <c r="S1938" s="10" t="s">
        <v>32</v>
      </c>
      <c r="T1938" s="10"/>
      <c r="U1938" s="26" t="s">
        <v>34</v>
      </c>
      <c r="V1938" s="26" t="s">
        <v>48</v>
      </c>
      <c r="W1938" s="26" t="s">
        <v>34</v>
      </c>
      <c r="X1938" s="26" t="s">
        <v>48</v>
      </c>
      <c r="Y1938" s="9"/>
      <c r="Z1938" s="9"/>
      <c r="AA1938" s="9"/>
    </row>
    <row r="1939" spans="1:27" ht="16.5" thickTop="1" thickBot="1" x14ac:dyDescent="0.3">
      <c r="A1939" s="9"/>
      <c r="B1939" s="9"/>
      <c r="C1939" s="9"/>
      <c r="D1939" s="9"/>
      <c r="E1939" s="11"/>
      <c r="F1939" s="11"/>
      <c r="G1939" s="14"/>
      <c r="H1939" s="11"/>
      <c r="I1939" s="15">
        <v>3</v>
      </c>
      <c r="J1939" s="11">
        <v>70</v>
      </c>
      <c r="K1939" s="12">
        <f>CEILING(H1938*J1939/100*0.9,2.5)</f>
        <v>135</v>
      </c>
      <c r="M1939" s="9"/>
      <c r="N1939" s="14"/>
      <c r="O1939" s="11"/>
      <c r="P1939" s="15">
        <v>5</v>
      </c>
      <c r="Q1939" s="11">
        <v>40</v>
      </c>
      <c r="R1939" s="12">
        <f>CEILING(O1938*Q1939/100*0.9,5)</f>
        <v>90</v>
      </c>
      <c r="T1939" s="9"/>
      <c r="U1939" s="8">
        <f>IF(V1921&gt;11.5,U1921+2.5,U1921)</f>
        <v>60</v>
      </c>
      <c r="W1939" s="8">
        <f>IF(X1921&gt;11.5,W1921+2.5,W1921)</f>
        <v>42.5</v>
      </c>
      <c r="X1939" s="24"/>
      <c r="Y1939" s="9"/>
      <c r="Z1939" s="9"/>
      <c r="AA1939" s="9"/>
    </row>
    <row r="1940" spans="1:27" ht="16.5" thickTop="1" thickBot="1" x14ac:dyDescent="0.3">
      <c r="A1940" s="9"/>
      <c r="B1940" s="9"/>
      <c r="C1940" s="9"/>
      <c r="D1940" s="9"/>
      <c r="E1940" s="11"/>
      <c r="F1940" s="11"/>
      <c r="G1940" s="14"/>
      <c r="H1940" s="11"/>
      <c r="I1940" s="15">
        <v>3</v>
      </c>
      <c r="J1940" s="11">
        <v>70</v>
      </c>
      <c r="K1940" s="12">
        <f>CEILING(H1938*J1940/100*0.9,2.5)</f>
        <v>135</v>
      </c>
      <c r="M1940" s="9"/>
      <c r="N1940" s="14"/>
      <c r="O1940" s="11"/>
      <c r="P1940" s="15">
        <v>5</v>
      </c>
      <c r="Q1940" s="11">
        <v>40</v>
      </c>
      <c r="R1940" s="12">
        <f>CEILING(O1938*Q1940/100*0.9,5)</f>
        <v>90</v>
      </c>
      <c r="T1940" s="9"/>
      <c r="U1940" s="8">
        <f>U1939</f>
        <v>60</v>
      </c>
      <c r="W1940" s="8">
        <f>W1939</f>
        <v>42.5</v>
      </c>
      <c r="X1940" s="24"/>
      <c r="Y1940" s="9"/>
      <c r="Z1940" s="9"/>
      <c r="AA1940" s="9"/>
    </row>
    <row r="1941" spans="1:27" ht="16.5" thickTop="1" thickBot="1" x14ac:dyDescent="0.3">
      <c r="A1941" s="9"/>
      <c r="B1941" s="9"/>
      <c r="C1941" s="9"/>
      <c r="D1941" s="9"/>
      <c r="E1941" s="11"/>
      <c r="F1941" s="11"/>
      <c r="G1941" s="14"/>
      <c r="H1941" s="11"/>
      <c r="I1941" s="15">
        <v>3</v>
      </c>
      <c r="J1941" s="11">
        <v>80</v>
      </c>
      <c r="K1941" s="12">
        <f>CEILING(H1938*J1941/100*0.9,2.5)</f>
        <v>155</v>
      </c>
      <c r="M1941" s="9"/>
      <c r="N1941" s="14"/>
      <c r="O1941" s="11"/>
      <c r="P1941" s="15">
        <v>5</v>
      </c>
      <c r="Q1941" s="11">
        <v>50</v>
      </c>
      <c r="R1941" s="12">
        <f>CEILING(O1938*Q1941/100*0.9,5)</f>
        <v>110</v>
      </c>
      <c r="T1941" s="9"/>
      <c r="U1941" s="8">
        <f>U1940</f>
        <v>60</v>
      </c>
      <c r="W1941" s="8">
        <f>W1940</f>
        <v>42.5</v>
      </c>
      <c r="X1941" s="24"/>
      <c r="Y1941" s="9"/>
      <c r="Z1941" s="9"/>
      <c r="AA1941" s="9"/>
    </row>
    <row r="1942" spans="1:27" ht="16.5" thickTop="1" thickBot="1" x14ac:dyDescent="0.3">
      <c r="A1942" s="9"/>
      <c r="B1942" s="9"/>
      <c r="C1942" s="9"/>
      <c r="D1942" s="9"/>
      <c r="E1942" s="11"/>
      <c r="F1942" s="11"/>
      <c r="G1942" s="14"/>
      <c r="H1942" s="11"/>
      <c r="I1942" s="15">
        <v>3</v>
      </c>
      <c r="J1942" s="11">
        <v>80</v>
      </c>
      <c r="K1942" s="12">
        <f>CEILING(H1938*J1942/100*0.9,2.5)</f>
        <v>155</v>
      </c>
      <c r="M1942" s="9"/>
      <c r="N1942" s="14"/>
      <c r="O1942" s="11"/>
      <c r="P1942" s="15">
        <v>5</v>
      </c>
      <c r="Q1942" s="11">
        <v>50</v>
      </c>
      <c r="R1942" s="12">
        <f>CEILING(O1938*Q1942/100*0.9,5)</f>
        <v>110</v>
      </c>
      <c r="T1942" s="9"/>
      <c r="U1942" s="8">
        <f>U1941</f>
        <v>60</v>
      </c>
      <c r="W1942" s="8">
        <f>W1941</f>
        <v>42.5</v>
      </c>
      <c r="X1942" s="25"/>
      <c r="Y1942" s="9"/>
      <c r="Z1942" s="9"/>
      <c r="AA1942" s="9"/>
    </row>
    <row r="1943" spans="1:27" ht="16.5" thickTop="1" thickBot="1" x14ac:dyDescent="0.3">
      <c r="A1943" s="9"/>
      <c r="B1943" s="9"/>
      <c r="C1943" s="9"/>
      <c r="D1943" s="9"/>
      <c r="E1943" s="11"/>
      <c r="F1943" s="11"/>
      <c r="G1943" s="14"/>
      <c r="H1943" s="11"/>
      <c r="I1943" s="15">
        <v>3</v>
      </c>
      <c r="J1943" s="11">
        <v>90</v>
      </c>
      <c r="K1943" s="12">
        <f>CEILING(H1938*J1943/100*0.9,2.5)</f>
        <v>172.5</v>
      </c>
      <c r="M1943" s="9"/>
      <c r="N1943" s="14"/>
      <c r="O1943" s="11"/>
      <c r="P1943" s="15">
        <v>5</v>
      </c>
      <c r="Q1943" s="11">
        <v>60</v>
      </c>
      <c r="R1943" s="12">
        <f>CEILING(O1938*Q1943/100*0.9,5)</f>
        <v>130</v>
      </c>
      <c r="T1943" s="9"/>
      <c r="U1943" s="9"/>
      <c r="V1943" s="9"/>
      <c r="W1943" s="9"/>
      <c r="X1943" s="9"/>
      <c r="Y1943" s="9"/>
      <c r="Z1943" s="9"/>
      <c r="AA1943" s="9"/>
    </row>
    <row r="1944" spans="1:27" ht="16.5" thickTop="1" thickBot="1" x14ac:dyDescent="0.3">
      <c r="A1944" s="9"/>
      <c r="B1944" s="1" t="s">
        <v>160</v>
      </c>
      <c r="C1944" s="18">
        <f>IF(H1944&gt;3.4,0,H1944)+IF(O1944&gt;3.4,0,O1944)</f>
        <v>4</v>
      </c>
      <c r="D1944" s="18" t="s">
        <v>15</v>
      </c>
      <c r="E1944" s="34" t="s">
        <v>2</v>
      </c>
      <c r="F1944" s="11"/>
      <c r="G1944" s="14" t="s">
        <v>14</v>
      </c>
      <c r="H1944" s="11">
        <v>3</v>
      </c>
      <c r="I1944" s="11"/>
      <c r="J1944" s="11"/>
      <c r="K1944" s="11"/>
      <c r="L1944" s="9"/>
      <c r="M1944" s="9"/>
      <c r="N1944" s="14" t="s">
        <v>12</v>
      </c>
      <c r="O1944" s="11">
        <v>1</v>
      </c>
      <c r="P1944" s="11"/>
      <c r="Q1944" s="11"/>
      <c r="R1944" s="11"/>
      <c r="S1944" s="9"/>
      <c r="T1944" s="9"/>
      <c r="U1944" s="30"/>
      <c r="V1944" s="29" t="s">
        <v>49</v>
      </c>
      <c r="W1944" s="9"/>
      <c r="X1944" s="31" t="s">
        <v>27</v>
      </c>
      <c r="Y1944" s="9"/>
      <c r="Z1944" s="9"/>
      <c r="AA1944" s="9"/>
    </row>
    <row r="1945" spans="1:27" ht="31.5" thickTop="1" thickBot="1" x14ac:dyDescent="0.3">
      <c r="A1945" s="9"/>
      <c r="B1945" s="9"/>
      <c r="C1945" s="9"/>
      <c r="D1945" s="9"/>
      <c r="E1945" s="11"/>
      <c r="F1945" s="11"/>
      <c r="G1945" s="14"/>
      <c r="H1945" s="20">
        <f>H1938</f>
        <v>212.5</v>
      </c>
      <c r="I1945" s="11" t="s">
        <v>31</v>
      </c>
      <c r="J1945" s="11" t="s">
        <v>30</v>
      </c>
      <c r="K1945" s="11" t="s">
        <v>34</v>
      </c>
      <c r="L1945" s="10" t="s">
        <v>32</v>
      </c>
      <c r="M1945" s="10"/>
      <c r="N1945" s="14" t="s">
        <v>33</v>
      </c>
      <c r="O1945" s="20">
        <f>O1924+IF(S1927&lt;3.5,2.5,5)</f>
        <v>240</v>
      </c>
      <c r="P1945" s="11" t="s">
        <v>31</v>
      </c>
      <c r="Q1945" s="11" t="s">
        <v>30</v>
      </c>
      <c r="R1945" s="11" t="s">
        <v>34</v>
      </c>
      <c r="S1945" s="10" t="s">
        <v>32</v>
      </c>
      <c r="T1945" s="10"/>
      <c r="U1945" s="26" t="s">
        <v>34</v>
      </c>
      <c r="V1945" s="26" t="s">
        <v>48</v>
      </c>
      <c r="W1945" s="26" t="s">
        <v>34</v>
      </c>
      <c r="X1945" s="26" t="s">
        <v>48</v>
      </c>
      <c r="Y1945" s="9"/>
      <c r="Z1945" s="9"/>
      <c r="AA1945" s="9"/>
    </row>
    <row r="1946" spans="1:27" ht="16.5" thickTop="1" thickBot="1" x14ac:dyDescent="0.3">
      <c r="A1946" s="9"/>
      <c r="B1946" s="9"/>
      <c r="C1946" s="9"/>
      <c r="D1946" s="9"/>
      <c r="E1946" s="11"/>
      <c r="F1946" s="11"/>
      <c r="G1946" s="14"/>
      <c r="H1946" s="11"/>
      <c r="I1946" s="15">
        <v>5</v>
      </c>
      <c r="J1946" s="11">
        <v>75</v>
      </c>
      <c r="K1946" s="12">
        <f>CEILING(H1945*0.9*J1946/100,2.5)</f>
        <v>145</v>
      </c>
      <c r="M1946" s="9"/>
      <c r="N1946" s="14"/>
      <c r="O1946" s="11"/>
      <c r="P1946" s="15">
        <v>5</v>
      </c>
      <c r="Q1946" s="11">
        <v>65</v>
      </c>
      <c r="R1946" s="12">
        <f>CEILING(O1945*Q1946/100*0.9,5)</f>
        <v>145</v>
      </c>
      <c r="T1946" s="9"/>
      <c r="U1946" s="8">
        <f>IF(V1928&gt;11.5,U1928+2.5,U1928)</f>
        <v>70</v>
      </c>
      <c r="V1946" s="4"/>
      <c r="W1946" s="8">
        <f>IF(X1942&gt;11.5,W1942+2.5,W1942)</f>
        <v>42.5</v>
      </c>
      <c r="X1946" s="24"/>
      <c r="Y1946" s="9"/>
      <c r="Z1946" s="9"/>
      <c r="AA1946" s="9"/>
    </row>
    <row r="1947" spans="1:27" ht="16.5" thickTop="1" thickBot="1" x14ac:dyDescent="0.3">
      <c r="A1947" s="9"/>
      <c r="B1947" s="9"/>
      <c r="C1947" s="9"/>
      <c r="D1947" s="9"/>
      <c r="E1947" s="11"/>
      <c r="F1947" s="11"/>
      <c r="G1947" s="14"/>
      <c r="H1947" s="11"/>
      <c r="I1947" s="15">
        <v>3</v>
      </c>
      <c r="J1947" s="11">
        <v>85</v>
      </c>
      <c r="K1947" s="12">
        <f>CEILING(H1945*0.9*J1947/100,2.5)</f>
        <v>165</v>
      </c>
      <c r="M1947" s="9"/>
      <c r="N1947" s="14"/>
      <c r="O1947" s="11"/>
      <c r="P1947" s="15">
        <v>5</v>
      </c>
      <c r="Q1947" s="11">
        <v>65</v>
      </c>
      <c r="R1947" s="12">
        <f>CEILING(O1945*Q1947/100*0.9,5)</f>
        <v>145</v>
      </c>
      <c r="T1947" s="9"/>
      <c r="U1947" s="8">
        <f>U1946</f>
        <v>70</v>
      </c>
      <c r="V1947" s="4"/>
      <c r="W1947" s="8">
        <f>W1946</f>
        <v>42.5</v>
      </c>
      <c r="X1947" s="24"/>
      <c r="Y1947" s="9"/>
      <c r="Z1947" s="9"/>
      <c r="AA1947" s="9"/>
    </row>
    <row r="1948" spans="1:27" ht="16.5" thickTop="1" thickBot="1" x14ac:dyDescent="0.3">
      <c r="A1948" s="9"/>
      <c r="B1948" s="9"/>
      <c r="C1948" s="9"/>
      <c r="D1948" s="9"/>
      <c r="E1948" s="11"/>
      <c r="F1948" s="11"/>
      <c r="G1948" s="14"/>
      <c r="H1948" s="11" t="s">
        <v>35</v>
      </c>
      <c r="I1948" s="15">
        <v>1</v>
      </c>
      <c r="J1948" s="11">
        <v>95</v>
      </c>
      <c r="K1948" s="12">
        <f>CEILING(H1945*0.9*J1948/100,2.5)</f>
        <v>182.5</v>
      </c>
      <c r="M1948" s="9"/>
      <c r="N1948" s="14"/>
      <c r="O1948" s="11"/>
      <c r="P1948" s="15">
        <v>5</v>
      </c>
      <c r="Q1948" s="11">
        <v>75</v>
      </c>
      <c r="R1948" s="12">
        <f>CEILING(O1945*Q1948/100*0.9,5)</f>
        <v>165</v>
      </c>
      <c r="T1948" s="9"/>
      <c r="U1948" s="8">
        <f>U1947</f>
        <v>70</v>
      </c>
      <c r="V1948" s="4"/>
      <c r="W1948" s="8">
        <f>W1947</f>
        <v>42.5</v>
      </c>
      <c r="X1948" s="24"/>
      <c r="Y1948" s="9"/>
      <c r="Z1948" s="9"/>
      <c r="AA1948" s="9"/>
    </row>
    <row r="1949" spans="1:27" ht="16.5" thickTop="1" thickBot="1" x14ac:dyDescent="0.3">
      <c r="A1949" s="9"/>
      <c r="B1949" s="9"/>
      <c r="C1949" s="9"/>
      <c r="D1949" s="9"/>
      <c r="E1949" s="11"/>
      <c r="F1949" s="11"/>
      <c r="G1949" s="14"/>
      <c r="H1949" s="11"/>
      <c r="I1949" s="11"/>
      <c r="J1949" s="11"/>
      <c r="K1949" s="11"/>
      <c r="L1949" s="9"/>
      <c r="M1949" s="9"/>
      <c r="N1949" s="14"/>
      <c r="O1949" s="11"/>
      <c r="P1949" s="15">
        <v>5</v>
      </c>
      <c r="Q1949" s="11">
        <v>75</v>
      </c>
      <c r="R1949" s="12">
        <f>CEILING(O1945*Q1949/100*0.9,5)</f>
        <v>165</v>
      </c>
      <c r="T1949" s="9"/>
      <c r="U1949" s="8">
        <f>U1948</f>
        <v>70</v>
      </c>
      <c r="V1949" s="4"/>
      <c r="W1949" s="8">
        <f>W1948</f>
        <v>42.5</v>
      </c>
      <c r="X1949" s="25"/>
      <c r="Y1949" s="9"/>
      <c r="Z1949" s="9"/>
      <c r="AA1949" s="9"/>
    </row>
    <row r="1950" spans="1:27" ht="16.5" thickTop="1" thickBot="1" x14ac:dyDescent="0.3">
      <c r="A1950" s="9"/>
      <c r="B1950" s="9"/>
      <c r="C1950" s="9"/>
      <c r="D1950" s="9"/>
      <c r="E1950" s="11"/>
      <c r="F1950" s="11"/>
      <c r="G1950" s="14"/>
      <c r="H1950" s="11"/>
      <c r="I1950" s="11"/>
      <c r="J1950" s="11"/>
      <c r="K1950" s="11"/>
      <c r="L1950" s="9"/>
      <c r="M1950" s="9"/>
      <c r="N1950" s="14"/>
      <c r="O1950" s="11"/>
      <c r="P1950" s="16">
        <v>5</v>
      </c>
      <c r="Q1950" s="11">
        <v>85</v>
      </c>
      <c r="R1950" s="12">
        <f>CEILING(O1945*Q1950/100*0.9,5)</f>
        <v>185</v>
      </c>
      <c r="T1950" s="9"/>
      <c r="U1950" s="9"/>
      <c r="V1950" s="9"/>
      <c r="W1950" s="9"/>
      <c r="X1950" s="9"/>
      <c r="Y1950" s="9"/>
      <c r="Z1950" s="9"/>
      <c r="AA1950" s="9"/>
    </row>
    <row r="1951" spans="1:27" ht="16.5" thickTop="1" thickBot="1" x14ac:dyDescent="0.3">
      <c r="A1951" s="9"/>
      <c r="B1951" s="9"/>
      <c r="C1951">
        <f>IF(H1951&gt;3.4,0,H1951)+IF(O1951&gt;3.4,0,O1951)</f>
        <v>2</v>
      </c>
      <c r="D1951" t="s">
        <v>16</v>
      </c>
      <c r="E1951" t="s">
        <v>3</v>
      </c>
      <c r="F1951" s="9"/>
      <c r="G1951" s="14" t="s">
        <v>4</v>
      </c>
      <c r="H1951" s="11">
        <v>4</v>
      </c>
      <c r="I1951" s="11"/>
      <c r="J1951" s="11"/>
      <c r="K1951" s="11"/>
      <c r="L1951" s="9"/>
      <c r="M1951" s="9"/>
      <c r="N1951" s="14" t="s">
        <v>13</v>
      </c>
      <c r="O1951" s="11">
        <v>2</v>
      </c>
      <c r="P1951" s="11"/>
      <c r="Q1951" s="11"/>
      <c r="R1951" s="11"/>
      <c r="S1951" s="9"/>
      <c r="T1951" s="9"/>
      <c r="U1951" s="9"/>
      <c r="V1951" s="28" t="s">
        <v>28</v>
      </c>
      <c r="W1951" s="9"/>
      <c r="X1951" s="27" t="s">
        <v>25</v>
      </c>
      <c r="Y1951" s="9"/>
      <c r="Z1951" s="27" t="s">
        <v>26</v>
      </c>
      <c r="AA1951" s="9"/>
    </row>
    <row r="1952" spans="1:27" ht="31.5" thickTop="1" thickBot="1" x14ac:dyDescent="0.3">
      <c r="A1952" s="9"/>
      <c r="B1952" s="9"/>
      <c r="C1952" s="9"/>
      <c r="D1952" s="9"/>
      <c r="E1952" s="11"/>
      <c r="F1952" s="11"/>
      <c r="G1952" s="14" t="s">
        <v>33</v>
      </c>
      <c r="H1952" s="20">
        <f>H1931</f>
        <v>120</v>
      </c>
      <c r="I1952" s="11" t="s">
        <v>31</v>
      </c>
      <c r="J1952" s="11" t="s">
        <v>30</v>
      </c>
      <c r="K1952" s="11" t="s">
        <v>34</v>
      </c>
      <c r="L1952" s="10" t="s">
        <v>32</v>
      </c>
      <c r="M1952" s="10"/>
      <c r="N1952" s="14" t="s">
        <v>33</v>
      </c>
      <c r="O1952" s="20">
        <f>O1931</f>
        <v>280</v>
      </c>
      <c r="P1952" s="11" t="s">
        <v>31</v>
      </c>
      <c r="Q1952" s="11" t="s">
        <v>30</v>
      </c>
      <c r="R1952" s="11" t="s">
        <v>34</v>
      </c>
      <c r="S1952" s="10" t="s">
        <v>32</v>
      </c>
      <c r="T1952" s="10"/>
      <c r="U1952" s="26" t="s">
        <v>34</v>
      </c>
      <c r="V1952" s="26" t="s">
        <v>48</v>
      </c>
      <c r="W1952" s="26" t="s">
        <v>34</v>
      </c>
      <c r="X1952" s="26" t="s">
        <v>48</v>
      </c>
      <c r="Y1952" s="26" t="s">
        <v>34</v>
      </c>
      <c r="Z1952" s="26" t="s">
        <v>48</v>
      </c>
      <c r="AA1952" s="9"/>
    </row>
    <row r="1953" spans="1:27" ht="16.5" thickTop="1" thickBot="1" x14ac:dyDescent="0.3">
      <c r="A1953" s="9"/>
      <c r="B1953" s="9"/>
      <c r="C1953" s="9"/>
      <c r="D1953" s="9"/>
      <c r="E1953" s="11"/>
      <c r="F1953" s="11"/>
      <c r="G1953" s="14"/>
      <c r="H1953" s="11"/>
      <c r="I1953" s="15">
        <v>5</v>
      </c>
      <c r="J1953" s="11">
        <v>40</v>
      </c>
      <c r="K1953" s="12">
        <f>CEILING(H1952*J1953/100*0.9,2.5)</f>
        <v>45</v>
      </c>
      <c r="M1953" s="9"/>
      <c r="N1953" s="14"/>
      <c r="O1953" s="11"/>
      <c r="P1953" s="15">
        <v>3</v>
      </c>
      <c r="Q1953" s="11">
        <v>70</v>
      </c>
      <c r="R1953" s="12">
        <f>CEILING(O1952*Q1953/100*0.9,5)</f>
        <v>180</v>
      </c>
      <c r="T1953" s="9"/>
      <c r="U1953" s="8">
        <f>IF(V1935&gt;11.5,U1935+2.5,U1935)</f>
        <v>17.5</v>
      </c>
      <c r="V1953" s="4"/>
      <c r="W1953" s="8">
        <f>IF(X1935&gt;11.5,W1935+2.5,W1935)</f>
        <v>35</v>
      </c>
      <c r="X1953" s="24"/>
      <c r="Y1953" s="8">
        <f>IF(Z1935&gt;11.5,Y1935+2,Y1935)</f>
        <v>8</v>
      </c>
      <c r="Z1953" s="24"/>
      <c r="AA1953" s="9"/>
    </row>
    <row r="1954" spans="1:27" ht="16.5" thickTop="1" thickBot="1" x14ac:dyDescent="0.3">
      <c r="A1954" s="9"/>
      <c r="B1954" s="9"/>
      <c r="C1954" s="9"/>
      <c r="D1954" s="9"/>
      <c r="E1954" s="11"/>
      <c r="F1954" s="11"/>
      <c r="G1954" s="14"/>
      <c r="H1954" s="11"/>
      <c r="I1954" s="15">
        <v>5</v>
      </c>
      <c r="J1954" s="11">
        <v>40</v>
      </c>
      <c r="K1954" s="12">
        <f>CEILING(H1952*J1954/100*0.9,2.5)</f>
        <v>45</v>
      </c>
      <c r="M1954" s="9"/>
      <c r="N1954" s="14"/>
      <c r="O1954" s="11"/>
      <c r="P1954" s="15">
        <v>3</v>
      </c>
      <c r="Q1954" s="11">
        <v>70</v>
      </c>
      <c r="R1954" s="12">
        <f>CEILING(O1952*Q1954/100*0.9,5)</f>
        <v>180</v>
      </c>
      <c r="T1954" s="9"/>
      <c r="U1954" s="8">
        <f>U1953</f>
        <v>17.5</v>
      </c>
      <c r="V1954" s="3"/>
      <c r="W1954" s="8">
        <f>W1953</f>
        <v>35</v>
      </c>
      <c r="X1954" s="24"/>
      <c r="Y1954" s="8">
        <f>Y1953</f>
        <v>8</v>
      </c>
      <c r="Z1954" s="24"/>
      <c r="AA1954" s="9"/>
    </row>
    <row r="1955" spans="1:27" ht="16.5" thickTop="1" thickBot="1" x14ac:dyDescent="0.3">
      <c r="A1955" s="9"/>
      <c r="B1955" s="9"/>
      <c r="C1955" s="9"/>
      <c r="D1955" s="9"/>
      <c r="E1955" s="11"/>
      <c r="F1955" s="11"/>
      <c r="G1955" s="14"/>
      <c r="H1955" s="11"/>
      <c r="I1955" s="15">
        <v>5</v>
      </c>
      <c r="J1955" s="11">
        <v>50</v>
      </c>
      <c r="K1955" s="12">
        <f>CEILING(H1952*J1955/100*0.9,2.5)</f>
        <v>55</v>
      </c>
      <c r="M1955" s="9"/>
      <c r="N1955" s="14"/>
      <c r="O1955" s="11"/>
      <c r="P1955" s="15">
        <v>3</v>
      </c>
      <c r="Q1955" s="11">
        <v>80</v>
      </c>
      <c r="R1955" s="12">
        <f>CEILING(O1952*Q1955/100*0.9,5)</f>
        <v>205</v>
      </c>
      <c r="T1955" s="9"/>
      <c r="U1955" s="8">
        <f>U1954</f>
        <v>17.5</v>
      </c>
      <c r="W1955" s="8">
        <f>W1954</f>
        <v>35</v>
      </c>
      <c r="X1955" s="24"/>
      <c r="Y1955" s="8">
        <f>Y1954</f>
        <v>8</v>
      </c>
      <c r="Z1955" s="24"/>
      <c r="AA1955" s="9"/>
    </row>
    <row r="1956" spans="1:27" ht="16.5" thickTop="1" thickBot="1" x14ac:dyDescent="0.3">
      <c r="A1956" s="9"/>
      <c r="B1956" s="9"/>
      <c r="C1956" s="9"/>
      <c r="D1956" s="9"/>
      <c r="E1956" s="11"/>
      <c r="F1956" s="11"/>
      <c r="G1956" s="14"/>
      <c r="H1956" s="11"/>
      <c r="I1956" s="15">
        <v>5</v>
      </c>
      <c r="J1956" s="11">
        <v>50</v>
      </c>
      <c r="K1956" s="12">
        <f>CEILING(H1952*J1956/100*0.9,2.5)</f>
        <v>55</v>
      </c>
      <c r="M1956" s="9"/>
      <c r="N1956" s="14"/>
      <c r="O1956" s="11"/>
      <c r="P1956" s="15">
        <v>3</v>
      </c>
      <c r="Q1956" s="11">
        <v>80</v>
      </c>
      <c r="R1956" s="12">
        <f>CEILING(O1952*Q1956/100*0.9,5)</f>
        <v>205</v>
      </c>
      <c r="T1956" s="9"/>
      <c r="U1956" s="8">
        <f>U1955</f>
        <v>17.5</v>
      </c>
      <c r="W1956" s="8">
        <f>W1955</f>
        <v>35</v>
      </c>
      <c r="X1956" s="25"/>
      <c r="Y1956" s="8">
        <f>Y1955</f>
        <v>8</v>
      </c>
      <c r="Z1956" s="25"/>
      <c r="AA1956" s="9"/>
    </row>
    <row r="1957" spans="1:27" ht="16.5" thickTop="1" thickBot="1" x14ac:dyDescent="0.3">
      <c r="A1957" s="9"/>
      <c r="B1957" s="9"/>
      <c r="C1957" s="9"/>
      <c r="D1957" s="9"/>
      <c r="E1957" s="11"/>
      <c r="F1957" s="11"/>
      <c r="G1957" s="14"/>
      <c r="H1957" s="11"/>
      <c r="I1957" s="16">
        <v>5</v>
      </c>
      <c r="J1957" s="11">
        <v>60</v>
      </c>
      <c r="K1957" s="12">
        <f>CEILING(H1952*J1957/100*0.9,2.5)</f>
        <v>65</v>
      </c>
      <c r="M1957" s="9"/>
      <c r="N1957" s="14"/>
      <c r="O1957" s="11"/>
      <c r="P1957" s="16">
        <v>3</v>
      </c>
      <c r="Q1957" s="11">
        <v>90</v>
      </c>
      <c r="R1957" s="12">
        <f>CEILING(O1952*Q1957/100*0.9,5)</f>
        <v>230</v>
      </c>
      <c r="T1957" s="9"/>
      <c r="U1957" s="9"/>
      <c r="V1957" s="9"/>
      <c r="W1957" s="9"/>
      <c r="X1957" s="9"/>
      <c r="Y1957" s="9"/>
      <c r="Z1957" s="9"/>
      <c r="AA1957" s="9"/>
    </row>
    <row r="1958" spans="1:27" ht="16.5" thickTop="1" thickBot="1" x14ac:dyDescent="0.3">
      <c r="A1958" s="9"/>
      <c r="B1958" s="9"/>
      <c r="C1958">
        <f>IF(H1958&gt;3.4,0,H1958)+IF(O1958&gt;3.4,0,O1958)</f>
        <v>2</v>
      </c>
      <c r="D1958" t="s">
        <v>17</v>
      </c>
      <c r="E1958" t="s">
        <v>2</v>
      </c>
      <c r="F1958" s="9"/>
      <c r="G1958" s="14" t="s">
        <v>14</v>
      </c>
      <c r="H1958" s="11">
        <v>4</v>
      </c>
      <c r="I1958" s="11"/>
      <c r="J1958" s="11"/>
      <c r="K1958" s="11"/>
      <c r="L1958" s="9"/>
      <c r="M1958" s="9"/>
      <c r="N1958" s="14" t="s">
        <v>12</v>
      </c>
      <c r="O1958" s="11">
        <v>2</v>
      </c>
      <c r="P1958" s="11"/>
      <c r="Q1958" s="11"/>
      <c r="R1958" s="11"/>
      <c r="S1958" s="9"/>
      <c r="T1958" s="9"/>
      <c r="U1958" s="9"/>
      <c r="V1958" s="27" t="s">
        <v>47</v>
      </c>
      <c r="W1958" s="9"/>
      <c r="X1958" s="17" t="s">
        <v>27</v>
      </c>
      <c r="Y1958" s="9"/>
      <c r="Z1958" s="9"/>
      <c r="AA1958" s="9"/>
    </row>
    <row r="1959" spans="1:27" ht="31.5" thickTop="1" thickBot="1" x14ac:dyDescent="0.3">
      <c r="A1959" s="9"/>
      <c r="B1959" s="9"/>
      <c r="C1959" s="9"/>
      <c r="D1959" s="9"/>
      <c r="E1959" s="11"/>
      <c r="F1959" s="11"/>
      <c r="G1959" s="14" t="s">
        <v>33</v>
      </c>
      <c r="H1959" s="20">
        <f>H1945</f>
        <v>212.5</v>
      </c>
      <c r="I1959" s="11" t="s">
        <v>31</v>
      </c>
      <c r="J1959" s="11" t="s">
        <v>30</v>
      </c>
      <c r="K1959" s="11" t="s">
        <v>34</v>
      </c>
      <c r="L1959" s="10" t="s">
        <v>32</v>
      </c>
      <c r="M1959" s="10"/>
      <c r="N1959" s="14" t="s">
        <v>33</v>
      </c>
      <c r="O1959" s="20">
        <f>O1945</f>
        <v>240</v>
      </c>
      <c r="P1959" s="11" t="s">
        <v>31</v>
      </c>
      <c r="Q1959" s="11" t="s">
        <v>30</v>
      </c>
      <c r="R1959" s="11" t="s">
        <v>34</v>
      </c>
      <c r="S1959" s="10" t="s">
        <v>32</v>
      </c>
      <c r="T1959" s="10"/>
      <c r="U1959" s="26" t="s">
        <v>34</v>
      </c>
      <c r="V1959" s="26" t="s">
        <v>48</v>
      </c>
      <c r="W1959" s="26" t="s">
        <v>34</v>
      </c>
      <c r="X1959" s="26" t="s">
        <v>48</v>
      </c>
      <c r="Y1959" s="9"/>
      <c r="Z1959" s="9"/>
      <c r="AA1959" s="9"/>
    </row>
    <row r="1960" spans="1:27" ht="16.5" thickTop="1" thickBot="1" x14ac:dyDescent="0.3">
      <c r="A1960" s="9"/>
      <c r="B1960" s="9"/>
      <c r="C1960" s="9"/>
      <c r="D1960" s="9"/>
      <c r="E1960" s="11"/>
      <c r="F1960" s="11"/>
      <c r="G1960" s="14"/>
      <c r="H1960" s="11"/>
      <c r="I1960" s="15">
        <v>5</v>
      </c>
      <c r="J1960" s="11">
        <v>40</v>
      </c>
      <c r="K1960" s="12">
        <f>CEILING(H1959*J1960/100*0.9,2.5)</f>
        <v>77.5</v>
      </c>
      <c r="M1960" s="9"/>
      <c r="N1960" s="14"/>
      <c r="O1960" s="11"/>
      <c r="P1960" s="15">
        <v>3</v>
      </c>
      <c r="Q1960" s="11">
        <v>70</v>
      </c>
      <c r="R1960" s="12">
        <f>CEILING(O1959*Q1960/100*0.9,5)</f>
        <v>155</v>
      </c>
      <c r="T1960" s="9"/>
      <c r="U1960" s="8">
        <f>IF(V1942&gt;11.5,U1942+2.5,U1942)</f>
        <v>60</v>
      </c>
      <c r="W1960" s="8">
        <f>IF(X1942&gt;11.5,W1942+2.5,W1942)</f>
        <v>42.5</v>
      </c>
      <c r="X1960" s="24"/>
      <c r="Y1960" s="9"/>
      <c r="Z1960" s="9"/>
      <c r="AA1960" s="9"/>
    </row>
    <row r="1961" spans="1:27" ht="16.5" thickTop="1" thickBot="1" x14ac:dyDescent="0.3">
      <c r="A1961" s="9"/>
      <c r="B1961" s="9"/>
      <c r="C1961" s="9"/>
      <c r="D1961" s="9"/>
      <c r="E1961" s="11"/>
      <c r="F1961" s="11"/>
      <c r="G1961" s="14"/>
      <c r="H1961" s="11"/>
      <c r="I1961" s="15">
        <v>5</v>
      </c>
      <c r="J1961" s="11">
        <v>40</v>
      </c>
      <c r="K1961" s="12">
        <f>CEILING(H1959*J1961/100*0.9,2.5)</f>
        <v>77.5</v>
      </c>
      <c r="M1961" s="9"/>
      <c r="N1961" s="14"/>
      <c r="O1961" s="11"/>
      <c r="P1961" s="15">
        <v>3</v>
      </c>
      <c r="Q1961" s="11">
        <v>70</v>
      </c>
      <c r="R1961" s="12">
        <f>CEILING(O1959*Q1961/100*0.9,5)</f>
        <v>155</v>
      </c>
      <c r="T1961" s="9"/>
      <c r="U1961" s="8">
        <f>U1960</f>
        <v>60</v>
      </c>
      <c r="W1961" s="8">
        <f>W1960</f>
        <v>42.5</v>
      </c>
      <c r="X1961" s="24"/>
      <c r="Y1961" s="9"/>
      <c r="Z1961" s="9"/>
      <c r="AA1961" s="9"/>
    </row>
    <row r="1962" spans="1:27" ht="16.5" thickTop="1" thickBot="1" x14ac:dyDescent="0.3">
      <c r="A1962" s="9"/>
      <c r="B1962" s="9"/>
      <c r="C1962" s="9"/>
      <c r="D1962" s="9"/>
      <c r="E1962" s="11"/>
      <c r="F1962" s="11"/>
      <c r="G1962" s="14"/>
      <c r="H1962" s="11"/>
      <c r="I1962" s="15">
        <v>5</v>
      </c>
      <c r="J1962" s="11">
        <v>50</v>
      </c>
      <c r="K1962" s="12">
        <f>CEILING(H1959*J1962/100*0.9,2.5)</f>
        <v>97.5</v>
      </c>
      <c r="M1962" s="9"/>
      <c r="N1962" s="14"/>
      <c r="O1962" s="11"/>
      <c r="P1962" s="15">
        <v>3</v>
      </c>
      <c r="Q1962" s="11">
        <v>80</v>
      </c>
      <c r="R1962" s="12">
        <f>CEILING(O1959*Q1962/100*0.9,5)</f>
        <v>175</v>
      </c>
      <c r="T1962" s="9"/>
      <c r="U1962" s="8">
        <f>U1961</f>
        <v>60</v>
      </c>
      <c r="W1962" s="8">
        <f>W1961</f>
        <v>42.5</v>
      </c>
      <c r="X1962" s="24"/>
      <c r="Y1962" s="9"/>
      <c r="Z1962" s="9"/>
      <c r="AA1962" s="9"/>
    </row>
    <row r="1963" spans="1:27" ht="16.5" thickTop="1" thickBot="1" x14ac:dyDescent="0.3">
      <c r="A1963" s="9"/>
      <c r="B1963" s="9"/>
      <c r="C1963" s="9"/>
      <c r="D1963" s="9"/>
      <c r="E1963" s="11"/>
      <c r="F1963" s="11"/>
      <c r="G1963" s="14"/>
      <c r="H1963" s="11"/>
      <c r="I1963" s="15">
        <v>5</v>
      </c>
      <c r="J1963" s="11">
        <v>50</v>
      </c>
      <c r="K1963" s="12">
        <f>CEILING(H1959*J1963/100*0.9,2.5)</f>
        <v>97.5</v>
      </c>
      <c r="M1963" s="9"/>
      <c r="N1963" s="14"/>
      <c r="O1963" s="11"/>
      <c r="P1963" s="15">
        <v>3</v>
      </c>
      <c r="Q1963" s="11">
        <v>80</v>
      </c>
      <c r="R1963" s="12">
        <f>CEILING(O1959*Q1963/100*0.9,5)</f>
        <v>175</v>
      </c>
      <c r="T1963" s="9"/>
      <c r="U1963" s="8">
        <f>U1962</f>
        <v>60</v>
      </c>
      <c r="W1963" s="8">
        <f>W1962</f>
        <v>42.5</v>
      </c>
      <c r="X1963" s="25"/>
      <c r="Y1963" s="9"/>
      <c r="Z1963" s="9"/>
      <c r="AA1963" s="9"/>
    </row>
    <row r="1964" spans="1:27" ht="16.5" thickTop="1" thickBot="1" x14ac:dyDescent="0.3">
      <c r="A1964" s="9"/>
      <c r="B1964" s="9"/>
      <c r="C1964" s="9"/>
      <c r="D1964" s="9"/>
      <c r="E1964" s="11"/>
      <c r="F1964" s="11"/>
      <c r="G1964" s="14"/>
      <c r="H1964" s="11"/>
      <c r="I1964" s="16">
        <v>5</v>
      </c>
      <c r="J1964" s="11">
        <v>60</v>
      </c>
      <c r="K1964" s="12">
        <f>CEILING(H1959*J1964/100*0.9,2.5)</f>
        <v>115</v>
      </c>
      <c r="M1964" s="9"/>
      <c r="N1964" s="14"/>
      <c r="O1964" s="11"/>
      <c r="P1964" s="16">
        <v>3</v>
      </c>
      <c r="Q1964" s="11">
        <v>90</v>
      </c>
      <c r="R1964" s="12">
        <f>CEILING(O1959*Q1964/100*0.9,5)</f>
        <v>195</v>
      </c>
      <c r="T1964" s="9"/>
      <c r="U1964" s="9"/>
      <c r="V1964" s="9"/>
      <c r="W1964" s="9"/>
      <c r="X1964" s="9"/>
      <c r="Y1964" s="9"/>
      <c r="Z1964" s="9"/>
      <c r="AA1964" s="9"/>
    </row>
    <row r="1965" spans="1:27" ht="16.5" thickTop="1" thickBot="1" x14ac:dyDescent="0.3">
      <c r="A1965" s="9"/>
      <c r="B1965" s="1" t="s">
        <v>161</v>
      </c>
      <c r="C1965">
        <f>IF(H1965&gt;3.4,0,H1965)+IF(O1965&gt;3.4,0,O1965)</f>
        <v>4</v>
      </c>
      <c r="D1965" t="s">
        <v>15</v>
      </c>
      <c r="E1965" t="s">
        <v>2</v>
      </c>
      <c r="F1965" s="9"/>
      <c r="G1965" s="14" t="s">
        <v>14</v>
      </c>
      <c r="H1965" s="11">
        <v>1</v>
      </c>
      <c r="I1965" s="11"/>
      <c r="J1965" s="11"/>
      <c r="K1965" s="11"/>
      <c r="L1965" s="9"/>
      <c r="M1965" s="9"/>
      <c r="N1965" s="14" t="s">
        <v>12</v>
      </c>
      <c r="O1965" s="11">
        <v>3</v>
      </c>
      <c r="P1965" s="11"/>
      <c r="Q1965" s="11"/>
      <c r="R1965" s="11"/>
      <c r="S1965" s="9"/>
      <c r="T1965" s="9"/>
      <c r="U1965" s="30"/>
      <c r="V1965" s="29" t="s">
        <v>49</v>
      </c>
      <c r="W1965" s="9"/>
      <c r="X1965" s="31" t="s">
        <v>27</v>
      </c>
      <c r="Y1965" s="9"/>
      <c r="Z1965" s="9"/>
      <c r="AA1965" s="9"/>
    </row>
    <row r="1966" spans="1:27" ht="31.5" thickTop="1" thickBot="1" x14ac:dyDescent="0.3">
      <c r="A1966" s="9"/>
      <c r="B1966" s="9"/>
      <c r="C1966" s="9"/>
      <c r="D1966" s="9"/>
      <c r="E1966" s="11"/>
      <c r="F1966" s="11"/>
      <c r="G1966" s="14" t="s">
        <v>33</v>
      </c>
      <c r="H1966" s="20">
        <f>H1959+IF(L1948&lt;3.5,2.5,5)</f>
        <v>215</v>
      </c>
      <c r="I1966" s="11" t="s">
        <v>31</v>
      </c>
      <c r="J1966" s="11" t="s">
        <v>30</v>
      </c>
      <c r="K1966" s="11" t="s">
        <v>34</v>
      </c>
      <c r="L1966" s="10" t="s">
        <v>32</v>
      </c>
      <c r="M1966" s="10"/>
      <c r="N1966" s="14"/>
      <c r="O1966" s="20">
        <f>O1959</f>
        <v>240</v>
      </c>
      <c r="P1966" s="11" t="s">
        <v>31</v>
      </c>
      <c r="Q1966" s="11" t="s">
        <v>30</v>
      </c>
      <c r="R1966" s="11" t="s">
        <v>34</v>
      </c>
      <c r="S1966" s="10" t="s">
        <v>32</v>
      </c>
      <c r="T1966" s="10"/>
      <c r="U1966" s="26" t="s">
        <v>34</v>
      </c>
      <c r="V1966" s="26" t="s">
        <v>48</v>
      </c>
      <c r="W1966" s="26" t="s">
        <v>34</v>
      </c>
      <c r="X1966" s="26" t="s">
        <v>48</v>
      </c>
      <c r="Y1966" s="9"/>
      <c r="Z1966" s="9"/>
      <c r="AA1966" s="9"/>
    </row>
    <row r="1967" spans="1:27" ht="16.5" thickTop="1" thickBot="1" x14ac:dyDescent="0.3">
      <c r="A1967" s="9"/>
      <c r="B1967" s="9"/>
      <c r="C1967" s="9"/>
      <c r="D1967" s="9"/>
      <c r="E1967" s="11"/>
      <c r="F1967" s="11"/>
      <c r="G1967" s="14"/>
      <c r="H1967" s="11"/>
      <c r="I1967" s="15">
        <v>5</v>
      </c>
      <c r="J1967" s="11">
        <v>65</v>
      </c>
      <c r="K1967" s="12">
        <f>CEILING(H1966*J1967/100*0.9,2.5)</f>
        <v>127.5</v>
      </c>
      <c r="M1967" s="9"/>
      <c r="N1967" s="14"/>
      <c r="O1967" s="11"/>
      <c r="P1967" s="15">
        <v>5</v>
      </c>
      <c r="Q1967" s="11">
        <v>75</v>
      </c>
      <c r="R1967" s="12">
        <f>CEILING(O1966*0.9*Q1967/100,5)</f>
        <v>165</v>
      </c>
      <c r="T1967" s="9"/>
      <c r="U1967" s="8">
        <f>IF(V1949&gt;11.5,U1949+2.5,U1949)</f>
        <v>70</v>
      </c>
      <c r="V1967" s="4"/>
      <c r="W1967" s="8">
        <f>IF(X1963&gt;11.5,W1963+2.5,W1963)</f>
        <v>42.5</v>
      </c>
      <c r="X1967" s="24"/>
      <c r="Y1967" s="9"/>
      <c r="Z1967" s="9"/>
      <c r="AA1967" s="9"/>
    </row>
    <row r="1968" spans="1:27" ht="16.5" thickTop="1" thickBot="1" x14ac:dyDescent="0.3">
      <c r="A1968" s="9"/>
      <c r="B1968" s="9"/>
      <c r="C1968" s="9"/>
      <c r="D1968" s="9"/>
      <c r="E1968" s="11"/>
      <c r="F1968" s="11"/>
      <c r="G1968" s="14"/>
      <c r="H1968" s="11"/>
      <c r="I1968" s="15">
        <v>5</v>
      </c>
      <c r="J1968" s="11">
        <v>65</v>
      </c>
      <c r="K1968" s="12">
        <f>CEILING(H1966*J1968/100*0.9,2.5)</f>
        <v>127.5</v>
      </c>
      <c r="M1968" s="9"/>
      <c r="N1968" s="14"/>
      <c r="O1968" s="11"/>
      <c r="P1968" s="15">
        <v>3</v>
      </c>
      <c r="Q1968" s="11">
        <v>85</v>
      </c>
      <c r="R1968" s="12">
        <f>CEILING(O1966*0.9*Q1968/100,5)</f>
        <v>185</v>
      </c>
      <c r="T1968" s="9"/>
      <c r="U1968" s="8">
        <f>U1967</f>
        <v>70</v>
      </c>
      <c r="V1968" s="4"/>
      <c r="W1968" s="8">
        <f>W1967</f>
        <v>42.5</v>
      </c>
      <c r="X1968" s="24"/>
      <c r="Y1968" s="9"/>
      <c r="Z1968" s="9"/>
      <c r="AA1968" s="9"/>
    </row>
    <row r="1969" spans="1:27" ht="16.5" thickTop="1" thickBot="1" x14ac:dyDescent="0.3">
      <c r="A1969" s="9"/>
      <c r="B1969" s="9"/>
      <c r="C1969" s="9"/>
      <c r="D1969" s="9"/>
      <c r="E1969" s="11"/>
      <c r="F1969" s="11"/>
      <c r="G1969" s="14"/>
      <c r="H1969" s="11"/>
      <c r="I1969" s="15">
        <v>5</v>
      </c>
      <c r="J1969" s="11">
        <v>75</v>
      </c>
      <c r="K1969" s="12">
        <f>CEILING(H1966*J1969/100*0.9,2.5)</f>
        <v>147.5</v>
      </c>
      <c r="M1969" s="9"/>
      <c r="N1969" s="14"/>
      <c r="O1969" s="11" t="s">
        <v>35</v>
      </c>
      <c r="P1969" s="15">
        <v>1</v>
      </c>
      <c r="Q1969" s="11">
        <v>95</v>
      </c>
      <c r="R1969" s="12">
        <f>CEILING(O1966*0.9*Q1969/100,5)</f>
        <v>210</v>
      </c>
      <c r="T1969" s="9"/>
      <c r="U1969" s="8">
        <f>U1968</f>
        <v>70</v>
      </c>
      <c r="V1969" s="4"/>
      <c r="W1969" s="8">
        <f>W1968</f>
        <v>42.5</v>
      </c>
      <c r="X1969" s="24"/>
      <c r="Y1969" s="9"/>
      <c r="Z1969" s="9"/>
      <c r="AA1969" s="9"/>
    </row>
    <row r="1970" spans="1:27" ht="16.5" thickTop="1" thickBot="1" x14ac:dyDescent="0.3">
      <c r="A1970" s="9"/>
      <c r="B1970" s="9"/>
      <c r="C1970" s="9"/>
      <c r="D1970" s="9"/>
      <c r="E1970" s="11"/>
      <c r="F1970" s="11"/>
      <c r="G1970" s="14"/>
      <c r="H1970" s="11"/>
      <c r="I1970" s="15">
        <v>5</v>
      </c>
      <c r="J1970" s="11">
        <v>75</v>
      </c>
      <c r="K1970" s="12">
        <f>CEILING(H1966*J1970/100*0.9,2.5)</f>
        <v>147.5</v>
      </c>
      <c r="M1970" s="9"/>
      <c r="N1970" s="14"/>
      <c r="O1970" s="11"/>
      <c r="P1970" s="11"/>
      <c r="Q1970" s="11"/>
      <c r="R1970" s="11"/>
      <c r="S1970" s="9"/>
      <c r="T1970" s="9"/>
      <c r="U1970" s="8">
        <f>U1969</f>
        <v>70</v>
      </c>
      <c r="V1970" s="4"/>
      <c r="W1970" s="8">
        <f>W1969</f>
        <v>42.5</v>
      </c>
      <c r="X1970" s="25"/>
      <c r="Y1970" s="9"/>
      <c r="Z1970" s="9"/>
      <c r="AA1970" s="9"/>
    </row>
    <row r="1971" spans="1:27" ht="16.5" thickTop="1" thickBot="1" x14ac:dyDescent="0.3">
      <c r="A1971" s="9"/>
      <c r="B1971" s="9"/>
      <c r="C1971" s="9"/>
      <c r="D1971" s="9"/>
      <c r="E1971" s="11"/>
      <c r="F1971" s="11"/>
      <c r="G1971" s="14"/>
      <c r="H1971" s="11"/>
      <c r="I1971" s="15">
        <v>5</v>
      </c>
      <c r="J1971" s="11">
        <v>85</v>
      </c>
      <c r="K1971" s="12">
        <f>CEILING(H1966*J1971/100*0.9,2.5)</f>
        <v>165</v>
      </c>
      <c r="M1971" s="9"/>
      <c r="N1971" s="14"/>
      <c r="O1971" s="11"/>
      <c r="P1971" s="11"/>
      <c r="Q1971" s="11"/>
      <c r="R1971" s="11"/>
      <c r="S1971" s="9"/>
      <c r="T1971" s="9"/>
      <c r="U1971" s="9"/>
      <c r="V1971" s="9"/>
      <c r="W1971" s="9"/>
      <c r="X1971" s="9"/>
      <c r="Y1971" s="9"/>
      <c r="Z1971" s="9"/>
      <c r="AA1971" s="9"/>
    </row>
    <row r="1972" spans="1:27" ht="16.5" thickTop="1" thickBot="1" x14ac:dyDescent="0.3">
      <c r="A1972" s="9"/>
      <c r="B1972" s="9"/>
      <c r="C1972">
        <f>IF(H1972&gt;3.4,0,H1972)+IF(O1972&gt;3.4,0,O1972)</f>
        <v>4</v>
      </c>
      <c r="D1972" t="s">
        <v>16</v>
      </c>
      <c r="E1972" t="s">
        <v>3</v>
      </c>
      <c r="F1972" s="9"/>
      <c r="G1972" s="14" t="s">
        <v>4</v>
      </c>
      <c r="H1972" s="11">
        <v>1</v>
      </c>
      <c r="I1972" s="11"/>
      <c r="J1972" s="11"/>
      <c r="K1972" s="11"/>
      <c r="L1972" s="9"/>
      <c r="M1972" s="9"/>
      <c r="N1972" s="14" t="s">
        <v>13</v>
      </c>
      <c r="O1972" s="11">
        <v>3</v>
      </c>
      <c r="P1972" s="11"/>
      <c r="Q1972" s="11"/>
      <c r="R1972" s="11"/>
      <c r="S1972" s="9"/>
      <c r="T1972" s="9"/>
      <c r="U1972" s="9"/>
      <c r="V1972" s="28" t="s">
        <v>28</v>
      </c>
      <c r="W1972" s="9"/>
      <c r="X1972" s="27" t="s">
        <v>25</v>
      </c>
      <c r="Y1972" s="9"/>
      <c r="Z1972" s="27" t="s">
        <v>26</v>
      </c>
      <c r="AA1972" s="9"/>
    </row>
    <row r="1973" spans="1:27" ht="31.5" thickTop="1" thickBot="1" x14ac:dyDescent="0.3">
      <c r="A1973" s="9"/>
      <c r="B1973" s="9"/>
      <c r="C1973" s="9"/>
      <c r="D1973" s="9"/>
      <c r="E1973" s="11"/>
      <c r="F1973" s="11"/>
      <c r="G1973" s="14" t="s">
        <v>33</v>
      </c>
      <c r="H1973" s="20">
        <f>H1931+IF(L1934&lt;3.5,2.5,5)</f>
        <v>122.5</v>
      </c>
      <c r="I1973" s="11" t="s">
        <v>31</v>
      </c>
      <c r="J1973" s="11" t="s">
        <v>30</v>
      </c>
      <c r="K1973" s="11" t="s">
        <v>34</v>
      </c>
      <c r="L1973" s="10" t="s">
        <v>32</v>
      </c>
      <c r="M1973" s="10"/>
      <c r="N1973" s="14"/>
      <c r="O1973" s="20">
        <f>O1952</f>
        <v>280</v>
      </c>
      <c r="P1973" s="11" t="s">
        <v>31</v>
      </c>
      <c r="Q1973" s="11" t="s">
        <v>30</v>
      </c>
      <c r="R1973" s="11" t="s">
        <v>34</v>
      </c>
      <c r="S1973" s="10" t="s">
        <v>32</v>
      </c>
      <c r="T1973" s="10"/>
      <c r="U1973" s="26" t="s">
        <v>34</v>
      </c>
      <c r="V1973" s="26" t="s">
        <v>48</v>
      </c>
      <c r="W1973" s="26" t="s">
        <v>34</v>
      </c>
      <c r="X1973" s="26" t="s">
        <v>48</v>
      </c>
      <c r="Y1973" s="26" t="s">
        <v>34</v>
      </c>
      <c r="Z1973" s="26" t="s">
        <v>48</v>
      </c>
      <c r="AA1973" s="9"/>
    </row>
    <row r="1974" spans="1:27" ht="16.5" thickTop="1" thickBot="1" x14ac:dyDescent="0.3">
      <c r="A1974" s="9"/>
      <c r="B1974" s="9"/>
      <c r="C1974" s="9"/>
      <c r="D1974" s="9"/>
      <c r="E1974" s="11"/>
      <c r="F1974" s="11"/>
      <c r="G1974" s="14"/>
      <c r="H1974" s="11"/>
      <c r="I1974" s="15">
        <v>5</v>
      </c>
      <c r="J1974" s="11">
        <v>65</v>
      </c>
      <c r="K1974" s="12">
        <f>CEILING(H1973*J1974/100*0.9,2.5)</f>
        <v>72.5</v>
      </c>
      <c r="M1974" s="9"/>
      <c r="N1974" s="14"/>
      <c r="O1974" s="11"/>
      <c r="P1974" s="15">
        <v>5</v>
      </c>
      <c r="Q1974" s="11">
        <v>75</v>
      </c>
      <c r="R1974" s="12">
        <f>CEILING(O1973*0.9*Q1974/100,5)</f>
        <v>190</v>
      </c>
      <c r="T1974" s="9"/>
      <c r="U1974" s="8">
        <f>IF(V1956&gt;11.5,U1956+2.5,U1956)</f>
        <v>17.5</v>
      </c>
      <c r="V1974" s="4"/>
      <c r="W1974" s="8">
        <f>IF(X1956&gt;11.5,W1956+2.5,W1956)</f>
        <v>35</v>
      </c>
      <c r="X1974" s="24"/>
      <c r="Y1974" s="8">
        <f>IF(Z1956&gt;11.5,Y1956+2,Y1956)</f>
        <v>8</v>
      </c>
      <c r="Z1974" s="24"/>
      <c r="AA1974" s="9"/>
    </row>
    <row r="1975" spans="1:27" ht="16.5" thickTop="1" thickBot="1" x14ac:dyDescent="0.3">
      <c r="A1975" s="9"/>
      <c r="B1975" s="9"/>
      <c r="C1975" s="9"/>
      <c r="D1975" s="9"/>
      <c r="E1975" s="11"/>
      <c r="F1975" s="11"/>
      <c r="G1975" s="14"/>
      <c r="H1975" s="11"/>
      <c r="I1975" s="15">
        <v>5</v>
      </c>
      <c r="J1975" s="11">
        <v>65</v>
      </c>
      <c r="K1975" s="12">
        <f>CEILING(H1973*J1975/100*0.9,2.5)</f>
        <v>72.5</v>
      </c>
      <c r="M1975" s="9"/>
      <c r="N1975" s="14"/>
      <c r="O1975" s="11"/>
      <c r="P1975" s="15">
        <v>3</v>
      </c>
      <c r="Q1975" s="11">
        <v>85</v>
      </c>
      <c r="R1975" s="12">
        <f>CEILING(O1973*0.9*Q1975/100,5)</f>
        <v>215</v>
      </c>
      <c r="T1975" s="9"/>
      <c r="U1975" s="8">
        <f>U1974</f>
        <v>17.5</v>
      </c>
      <c r="V1975" s="3"/>
      <c r="W1975" s="8">
        <f>W1974</f>
        <v>35</v>
      </c>
      <c r="X1975" s="24"/>
      <c r="Y1975" s="8">
        <f>Y1974</f>
        <v>8</v>
      </c>
      <c r="Z1975" s="24"/>
      <c r="AA1975" s="9"/>
    </row>
    <row r="1976" spans="1:27" ht="16.5" thickTop="1" thickBot="1" x14ac:dyDescent="0.3">
      <c r="A1976" s="9"/>
      <c r="B1976" s="9"/>
      <c r="C1976" s="9"/>
      <c r="D1976" s="9"/>
      <c r="E1976" s="11"/>
      <c r="F1976" s="11"/>
      <c r="G1976" s="14"/>
      <c r="H1976" s="11"/>
      <c r="I1976" s="15">
        <v>5</v>
      </c>
      <c r="J1976" s="11">
        <v>75</v>
      </c>
      <c r="K1976" s="12">
        <f>CEILING(H1973*J1976/100*0.9,2.5)</f>
        <v>85</v>
      </c>
      <c r="M1976" s="9"/>
      <c r="N1976" s="14"/>
      <c r="O1976" s="11" t="s">
        <v>35</v>
      </c>
      <c r="P1976" s="15">
        <v>1</v>
      </c>
      <c r="Q1976" s="11">
        <v>95</v>
      </c>
      <c r="R1976" s="12">
        <f>CEILING(O1973*0.9*Q1976/100,5)</f>
        <v>240</v>
      </c>
      <c r="T1976" s="9"/>
      <c r="U1976" s="8">
        <f>U1975</f>
        <v>17.5</v>
      </c>
      <c r="W1976" s="8">
        <f>W1975</f>
        <v>35</v>
      </c>
      <c r="X1976" s="24"/>
      <c r="Y1976" s="8">
        <f>Y1975</f>
        <v>8</v>
      </c>
      <c r="Z1976" s="24"/>
      <c r="AA1976" s="9"/>
    </row>
    <row r="1977" spans="1:27" ht="16.5" thickTop="1" thickBot="1" x14ac:dyDescent="0.3">
      <c r="A1977" s="9"/>
      <c r="B1977" s="9"/>
      <c r="C1977" s="9"/>
      <c r="D1977" s="9"/>
      <c r="E1977" s="11"/>
      <c r="F1977" s="11"/>
      <c r="G1977" s="14"/>
      <c r="H1977" s="11"/>
      <c r="I1977" s="15">
        <v>5</v>
      </c>
      <c r="J1977" s="11">
        <v>75</v>
      </c>
      <c r="K1977" s="12">
        <f>CEILING(H1973*J1977/100*0.9,2.5)</f>
        <v>85</v>
      </c>
      <c r="M1977" s="9"/>
      <c r="N1977" s="14"/>
      <c r="O1977" s="11"/>
      <c r="P1977" s="11"/>
      <c r="Q1977" s="11"/>
      <c r="R1977" s="11"/>
      <c r="S1977" s="9"/>
      <c r="T1977" s="9"/>
      <c r="U1977" s="8">
        <f>U1976</f>
        <v>17.5</v>
      </c>
      <c r="W1977" s="8">
        <f>W1976</f>
        <v>35</v>
      </c>
      <c r="X1977" s="25"/>
      <c r="Y1977" s="8">
        <f>Y1976</f>
        <v>8</v>
      </c>
      <c r="Z1977" s="25"/>
      <c r="AA1977" s="9"/>
    </row>
    <row r="1978" spans="1:27" ht="16.5" thickTop="1" thickBot="1" x14ac:dyDescent="0.3">
      <c r="A1978" s="9"/>
      <c r="B1978" s="9"/>
      <c r="C1978" s="9"/>
      <c r="D1978" s="9"/>
      <c r="E1978" s="11"/>
      <c r="F1978" s="11"/>
      <c r="G1978" s="14"/>
      <c r="H1978" s="11"/>
      <c r="I1978" s="15">
        <v>5</v>
      </c>
      <c r="J1978" s="11">
        <v>85</v>
      </c>
      <c r="K1978" s="12">
        <f>CEILING(H1973*J1978/100*0.9,2.5)</f>
        <v>95</v>
      </c>
      <c r="M1978" s="9"/>
      <c r="N1978" s="14"/>
      <c r="O1978" s="11"/>
      <c r="P1978" s="11"/>
      <c r="Q1978" s="11"/>
      <c r="R1978" s="11"/>
      <c r="S1978" s="9"/>
      <c r="T1978" s="9"/>
      <c r="U1978" s="9"/>
      <c r="V1978" s="9"/>
      <c r="W1978" s="9"/>
      <c r="X1978" s="9"/>
      <c r="Y1978" s="9"/>
      <c r="Z1978" s="9"/>
      <c r="AA1978" s="9"/>
    </row>
    <row r="1979" spans="1:27" ht="16.5" thickTop="1" thickBot="1" x14ac:dyDescent="0.3">
      <c r="A1979" s="9"/>
      <c r="B1979" s="9"/>
      <c r="C1979">
        <f>IF(H1979&gt;3.4,0,H1979)+IF(O1979&gt;3.4,0,O1979)</f>
        <v>2</v>
      </c>
      <c r="D1979" t="s">
        <v>17</v>
      </c>
      <c r="E1979" t="s">
        <v>2</v>
      </c>
      <c r="F1979" s="9"/>
      <c r="G1979" s="14" t="s">
        <v>14</v>
      </c>
      <c r="H1979" s="11">
        <v>2</v>
      </c>
      <c r="I1979" s="11"/>
      <c r="J1979" s="11"/>
      <c r="K1979" s="11"/>
      <c r="L1979" s="9"/>
      <c r="M1979" s="9"/>
      <c r="N1979" s="14" t="s">
        <v>12</v>
      </c>
      <c r="O1979" s="11">
        <v>4</v>
      </c>
      <c r="P1979" s="11"/>
      <c r="Q1979" s="11"/>
      <c r="R1979" s="11"/>
      <c r="S1979" s="9"/>
      <c r="T1979" s="9"/>
      <c r="U1979" s="9"/>
      <c r="V1979" s="27" t="s">
        <v>47</v>
      </c>
      <c r="W1979" s="9"/>
      <c r="X1979" s="17" t="s">
        <v>27</v>
      </c>
      <c r="Y1979" s="9"/>
      <c r="Z1979" s="9"/>
      <c r="AA1979" s="9"/>
    </row>
    <row r="1980" spans="1:27" ht="31.5" thickTop="1" thickBot="1" x14ac:dyDescent="0.3">
      <c r="A1980" s="9"/>
      <c r="B1980" s="9"/>
      <c r="C1980" s="9"/>
      <c r="D1980" s="9"/>
      <c r="E1980" s="11"/>
      <c r="F1980" s="11"/>
      <c r="G1980" s="14" t="s">
        <v>33</v>
      </c>
      <c r="H1980" s="19">
        <f>H1966</f>
        <v>215</v>
      </c>
      <c r="I1980" s="11" t="s">
        <v>31</v>
      </c>
      <c r="J1980" s="11" t="s">
        <v>30</v>
      </c>
      <c r="K1980" s="11" t="s">
        <v>34</v>
      </c>
      <c r="L1980" s="10" t="s">
        <v>32</v>
      </c>
      <c r="M1980" s="10"/>
      <c r="N1980" s="14" t="s">
        <v>33</v>
      </c>
      <c r="O1980" s="20">
        <f>O1966</f>
        <v>240</v>
      </c>
      <c r="P1980" s="11" t="s">
        <v>31</v>
      </c>
      <c r="Q1980" s="11" t="s">
        <v>30</v>
      </c>
      <c r="R1980" s="11" t="s">
        <v>34</v>
      </c>
      <c r="S1980" s="10" t="s">
        <v>32</v>
      </c>
      <c r="T1980" s="10"/>
      <c r="U1980" s="26" t="s">
        <v>34</v>
      </c>
      <c r="V1980" s="26" t="s">
        <v>48</v>
      </c>
      <c r="W1980" s="26" t="s">
        <v>34</v>
      </c>
      <c r="X1980" s="26" t="s">
        <v>48</v>
      </c>
      <c r="Y1980" s="9"/>
      <c r="Z1980" s="9"/>
      <c r="AA1980" s="9"/>
    </row>
    <row r="1981" spans="1:27" ht="16.5" thickTop="1" thickBot="1" x14ac:dyDescent="0.3">
      <c r="A1981" s="9"/>
      <c r="B1981" s="9"/>
      <c r="C1981" s="9"/>
      <c r="D1981" s="9"/>
      <c r="E1981" s="11"/>
      <c r="F1981" s="11"/>
      <c r="G1981" s="14"/>
      <c r="H1981" s="11"/>
      <c r="I1981" s="15">
        <v>3</v>
      </c>
      <c r="J1981" s="11">
        <v>70</v>
      </c>
      <c r="K1981" s="12">
        <f>CEILING(H1980*J1981/100*0.9,2.5)</f>
        <v>137.5</v>
      </c>
      <c r="M1981" s="9"/>
      <c r="N1981" s="14"/>
      <c r="O1981" s="11"/>
      <c r="P1981" s="15">
        <v>5</v>
      </c>
      <c r="Q1981" s="11">
        <v>40</v>
      </c>
      <c r="R1981" s="12">
        <f>CEILING(O1980*Q1981/100*0.9,5)</f>
        <v>90</v>
      </c>
      <c r="T1981" s="9"/>
      <c r="U1981" s="8">
        <f>IF(V1963&gt;11.5,U1963+2.5,U1963)</f>
        <v>60</v>
      </c>
      <c r="W1981" s="8">
        <f>IF(X1963&gt;11.5,W1963+2.5,W1963)</f>
        <v>42.5</v>
      </c>
      <c r="X1981" s="24"/>
      <c r="Y1981" s="9"/>
      <c r="Z1981" s="9"/>
      <c r="AA1981" s="9"/>
    </row>
    <row r="1982" spans="1:27" ht="16.5" thickTop="1" thickBot="1" x14ac:dyDescent="0.3">
      <c r="A1982" s="9"/>
      <c r="B1982" s="9"/>
      <c r="C1982" s="9"/>
      <c r="D1982" s="9"/>
      <c r="E1982" s="11"/>
      <c r="F1982" s="11"/>
      <c r="G1982" s="14"/>
      <c r="H1982" s="11"/>
      <c r="I1982" s="15">
        <v>3</v>
      </c>
      <c r="J1982" s="11">
        <v>70</v>
      </c>
      <c r="K1982" s="12">
        <f>CEILING(H1980*J1982/100*0.9,2.5)</f>
        <v>137.5</v>
      </c>
      <c r="M1982" s="9"/>
      <c r="N1982" s="14"/>
      <c r="O1982" s="11"/>
      <c r="P1982" s="15">
        <v>5</v>
      </c>
      <c r="Q1982" s="11">
        <v>40</v>
      </c>
      <c r="R1982" s="12">
        <f>CEILING(O1980*Q1982/100*0.9,5)</f>
        <v>90</v>
      </c>
      <c r="T1982" s="9"/>
      <c r="U1982" s="8">
        <f>U1981</f>
        <v>60</v>
      </c>
      <c r="W1982" s="8">
        <f>W1981</f>
        <v>42.5</v>
      </c>
      <c r="X1982" s="24"/>
      <c r="Y1982" s="9"/>
      <c r="Z1982" s="9"/>
      <c r="AA1982" s="9"/>
    </row>
    <row r="1983" spans="1:27" ht="16.5" thickTop="1" thickBot="1" x14ac:dyDescent="0.3">
      <c r="A1983" s="9"/>
      <c r="B1983" s="9"/>
      <c r="C1983" s="9"/>
      <c r="D1983" s="9"/>
      <c r="E1983" s="11"/>
      <c r="F1983" s="11"/>
      <c r="G1983" s="14"/>
      <c r="H1983" s="11"/>
      <c r="I1983" s="15">
        <v>3</v>
      </c>
      <c r="J1983" s="11">
        <v>80</v>
      </c>
      <c r="K1983" s="12">
        <f>CEILING(H1980*J1983/100*0.9,2.5)</f>
        <v>155</v>
      </c>
      <c r="M1983" s="9"/>
      <c r="N1983" s="14"/>
      <c r="O1983" s="11"/>
      <c r="P1983" s="15">
        <v>5</v>
      </c>
      <c r="Q1983" s="11">
        <v>50</v>
      </c>
      <c r="R1983" s="12">
        <f>CEILING(O1980*Q1983/100*0.9,5)</f>
        <v>110</v>
      </c>
      <c r="T1983" s="9"/>
      <c r="U1983" s="8">
        <f>U1982</f>
        <v>60</v>
      </c>
      <c r="W1983" s="8">
        <f>W1982</f>
        <v>42.5</v>
      </c>
      <c r="X1983" s="24"/>
      <c r="Y1983" s="9"/>
      <c r="Z1983" s="9"/>
      <c r="AA1983" s="9"/>
    </row>
    <row r="1984" spans="1:27" ht="16.5" thickTop="1" thickBot="1" x14ac:dyDescent="0.3">
      <c r="A1984" s="9"/>
      <c r="B1984" s="9"/>
      <c r="C1984" s="9"/>
      <c r="D1984" s="9"/>
      <c r="E1984" s="11"/>
      <c r="F1984" s="11"/>
      <c r="G1984" s="14"/>
      <c r="H1984" s="11"/>
      <c r="I1984" s="15">
        <v>3</v>
      </c>
      <c r="J1984" s="11">
        <v>80</v>
      </c>
      <c r="K1984" s="12">
        <f>CEILING(H1980*J1984/100*0.9,2.5)</f>
        <v>155</v>
      </c>
      <c r="M1984" s="9"/>
      <c r="N1984" s="14"/>
      <c r="O1984" s="11"/>
      <c r="P1984" s="15">
        <v>5</v>
      </c>
      <c r="Q1984" s="11">
        <v>50</v>
      </c>
      <c r="R1984" s="12">
        <f>CEILING(O1980*Q1984/100*0.9,5)</f>
        <v>110</v>
      </c>
      <c r="T1984" s="9"/>
      <c r="U1984" s="8">
        <f>U1983</f>
        <v>60</v>
      </c>
      <c r="W1984" s="8">
        <f>W1983</f>
        <v>42.5</v>
      </c>
      <c r="X1984" s="25"/>
      <c r="Y1984" s="9"/>
      <c r="Z1984" s="9"/>
      <c r="AA1984" s="9"/>
    </row>
    <row r="1985" spans="1:27" ht="16.5" thickTop="1" thickBot="1" x14ac:dyDescent="0.3">
      <c r="A1985" s="9"/>
      <c r="B1985" s="9"/>
      <c r="C1985" s="9"/>
      <c r="D1985" s="9"/>
      <c r="E1985" s="11"/>
      <c r="F1985" s="11"/>
      <c r="G1985" s="14"/>
      <c r="H1985" s="11"/>
      <c r="I1985" s="15">
        <v>3</v>
      </c>
      <c r="J1985" s="11">
        <v>90</v>
      </c>
      <c r="K1985" s="12">
        <f>CEILING(H1980*J1985/100*0.9,2.5)</f>
        <v>175</v>
      </c>
      <c r="M1985" s="9"/>
      <c r="N1985" s="14"/>
      <c r="O1985" s="11"/>
      <c r="P1985" s="15">
        <v>5</v>
      </c>
      <c r="Q1985" s="11">
        <v>60</v>
      </c>
      <c r="R1985" s="12">
        <f>CEILING(O1980*Q1985/100*0.9,5)</f>
        <v>130</v>
      </c>
      <c r="T1985" s="9"/>
      <c r="U1985" s="9"/>
      <c r="V1985" s="9"/>
      <c r="W1985" s="9"/>
      <c r="X1985" s="9"/>
      <c r="Y1985" s="9"/>
      <c r="Z1985" s="9"/>
      <c r="AA1985" s="9"/>
    </row>
    <row r="1986" spans="1:27" ht="16.5" thickTop="1" thickBot="1" x14ac:dyDescent="0.3">
      <c r="A1986" s="9"/>
      <c r="B1986" s="1" t="s">
        <v>162</v>
      </c>
      <c r="C1986">
        <f>IF(H1986&gt;3.4,0,H1986)+IF(O1986&gt;3.4,0,O1986)</f>
        <v>4</v>
      </c>
      <c r="D1986" t="s">
        <v>15</v>
      </c>
      <c r="E1986" t="s">
        <v>2</v>
      </c>
      <c r="F1986" s="9"/>
      <c r="G1986" s="14" t="s">
        <v>14</v>
      </c>
      <c r="H1986" s="11">
        <v>3</v>
      </c>
      <c r="I1986" s="11"/>
      <c r="J1986" s="11"/>
      <c r="K1986" s="11"/>
      <c r="L1986" s="9"/>
      <c r="M1986" s="9"/>
      <c r="N1986" s="14" t="s">
        <v>12</v>
      </c>
      <c r="O1986" s="11">
        <v>1</v>
      </c>
      <c r="P1986" s="11"/>
      <c r="Q1986" s="11"/>
      <c r="R1986" s="11"/>
      <c r="S1986" s="9"/>
      <c r="T1986" s="9"/>
      <c r="U1986" s="30"/>
      <c r="V1986" s="29" t="s">
        <v>49</v>
      </c>
      <c r="W1986" s="9"/>
      <c r="X1986" s="31" t="s">
        <v>27</v>
      </c>
      <c r="Y1986" s="9"/>
      <c r="Z1986" s="9"/>
      <c r="AA1986" s="9"/>
    </row>
    <row r="1987" spans="1:27" ht="31.5" thickTop="1" thickBot="1" x14ac:dyDescent="0.3">
      <c r="A1987" s="9"/>
      <c r="B1987" s="9"/>
      <c r="C1987" s="9"/>
      <c r="D1987" s="9"/>
      <c r="E1987" s="11"/>
      <c r="F1987" s="11"/>
      <c r="G1987" s="14"/>
      <c r="H1987" s="20">
        <f>H1980</f>
        <v>215</v>
      </c>
      <c r="I1987" s="11" t="s">
        <v>31</v>
      </c>
      <c r="J1987" s="11" t="s">
        <v>30</v>
      </c>
      <c r="K1987" s="11" t="s">
        <v>34</v>
      </c>
      <c r="L1987" s="10" t="s">
        <v>32</v>
      </c>
      <c r="M1987" s="10"/>
      <c r="N1987" s="14" t="s">
        <v>33</v>
      </c>
      <c r="O1987" s="20">
        <f>O1966+IF(S1969&lt;3.5,2.5,5)</f>
        <v>242.5</v>
      </c>
      <c r="P1987" s="11" t="s">
        <v>31</v>
      </c>
      <c r="Q1987" s="11" t="s">
        <v>30</v>
      </c>
      <c r="R1987" s="11" t="s">
        <v>34</v>
      </c>
      <c r="S1987" s="10" t="s">
        <v>32</v>
      </c>
      <c r="T1987" s="10"/>
      <c r="U1987" s="26" t="s">
        <v>34</v>
      </c>
      <c r="V1987" s="26" t="s">
        <v>48</v>
      </c>
      <c r="W1987" s="26" t="s">
        <v>34</v>
      </c>
      <c r="X1987" s="26" t="s">
        <v>48</v>
      </c>
      <c r="Y1987" s="9"/>
      <c r="Z1987" s="9"/>
      <c r="AA1987" s="9"/>
    </row>
    <row r="1988" spans="1:27" ht="16.5" thickTop="1" thickBot="1" x14ac:dyDescent="0.3">
      <c r="A1988" s="9"/>
      <c r="B1988" s="9"/>
      <c r="C1988" s="9"/>
      <c r="D1988" s="9"/>
      <c r="E1988" s="11"/>
      <c r="F1988" s="11"/>
      <c r="G1988" s="14"/>
      <c r="H1988" s="11"/>
      <c r="I1988" s="15">
        <v>5</v>
      </c>
      <c r="J1988" s="11">
        <v>75</v>
      </c>
      <c r="K1988" s="12">
        <f>CEILING(H1987*0.9*J1988/100,2.5)</f>
        <v>147.5</v>
      </c>
      <c r="M1988" s="9"/>
      <c r="N1988" s="14"/>
      <c r="O1988" s="11"/>
      <c r="P1988" s="15">
        <v>5</v>
      </c>
      <c r="Q1988" s="11">
        <v>65</v>
      </c>
      <c r="R1988" s="12">
        <f>CEILING(O1987*Q1988/100*0.9,5)</f>
        <v>145</v>
      </c>
      <c r="T1988" s="9"/>
      <c r="U1988" s="8">
        <f>IF(V1970&gt;11.5,U1970+2.5,U1970)</f>
        <v>70</v>
      </c>
      <c r="V1988" s="4"/>
      <c r="W1988" s="8">
        <f>IF(X1984&gt;11.5,W1984+2.5,W1984)</f>
        <v>42.5</v>
      </c>
      <c r="X1988" s="24"/>
      <c r="Y1988" s="9"/>
      <c r="Z1988" s="9"/>
      <c r="AA1988" s="9"/>
    </row>
    <row r="1989" spans="1:27" ht="16.5" thickTop="1" thickBot="1" x14ac:dyDescent="0.3">
      <c r="A1989" s="9"/>
      <c r="B1989" s="9"/>
      <c r="C1989" s="9"/>
      <c r="D1989" s="9"/>
      <c r="E1989" s="11"/>
      <c r="F1989" s="11"/>
      <c r="G1989" s="14"/>
      <c r="H1989" s="11"/>
      <c r="I1989" s="15">
        <v>3</v>
      </c>
      <c r="J1989" s="11">
        <v>85</v>
      </c>
      <c r="K1989" s="12">
        <f>CEILING(H1987*0.9*J1989/100,2.5)</f>
        <v>165</v>
      </c>
      <c r="M1989" s="9"/>
      <c r="N1989" s="14"/>
      <c r="O1989" s="11"/>
      <c r="P1989" s="15">
        <v>5</v>
      </c>
      <c r="Q1989" s="11">
        <v>65</v>
      </c>
      <c r="R1989" s="12">
        <f>CEILING(O1987*Q1989/100*0.9,5)</f>
        <v>145</v>
      </c>
      <c r="T1989" s="9"/>
      <c r="U1989" s="8">
        <f>U1988</f>
        <v>70</v>
      </c>
      <c r="V1989" s="4"/>
      <c r="W1989" s="8">
        <f>W1988</f>
        <v>42.5</v>
      </c>
      <c r="X1989" s="24"/>
      <c r="Y1989" s="9"/>
      <c r="Z1989" s="9"/>
      <c r="AA1989" s="9"/>
    </row>
    <row r="1990" spans="1:27" ht="16.5" thickTop="1" thickBot="1" x14ac:dyDescent="0.3">
      <c r="A1990" s="9"/>
      <c r="B1990" s="9"/>
      <c r="C1990" s="9"/>
      <c r="D1990" s="9"/>
      <c r="E1990" s="11"/>
      <c r="F1990" s="11"/>
      <c r="G1990" s="14"/>
      <c r="H1990" s="11" t="s">
        <v>35</v>
      </c>
      <c r="I1990" s="15">
        <v>1</v>
      </c>
      <c r="J1990" s="11">
        <v>95</v>
      </c>
      <c r="K1990" s="12">
        <f>CEILING(H1987*0.9*J1990/100,2.5)</f>
        <v>185</v>
      </c>
      <c r="M1990" s="9"/>
      <c r="N1990" s="14"/>
      <c r="O1990" s="11"/>
      <c r="P1990" s="15">
        <v>5</v>
      </c>
      <c r="Q1990" s="11">
        <v>75</v>
      </c>
      <c r="R1990" s="12">
        <f>CEILING(O1987*Q1990/100*0.9,5)</f>
        <v>165</v>
      </c>
      <c r="T1990" s="9"/>
      <c r="U1990" s="8">
        <f>U1989</f>
        <v>70</v>
      </c>
      <c r="V1990" s="4"/>
      <c r="W1990" s="8">
        <f>W1989</f>
        <v>42.5</v>
      </c>
      <c r="X1990" s="24"/>
      <c r="Y1990" s="9"/>
      <c r="Z1990" s="9"/>
      <c r="AA1990" s="9"/>
    </row>
    <row r="1991" spans="1:27" ht="16.5" thickTop="1" thickBot="1" x14ac:dyDescent="0.3">
      <c r="A1991" s="9"/>
      <c r="B1991" s="9"/>
      <c r="C1991" s="9"/>
      <c r="D1991" s="9"/>
      <c r="E1991" s="11"/>
      <c r="F1991" s="11"/>
      <c r="G1991" s="14"/>
      <c r="H1991" s="11"/>
      <c r="I1991" s="11"/>
      <c r="J1991" s="11"/>
      <c r="K1991" s="11"/>
      <c r="L1991" s="9"/>
      <c r="M1991" s="9"/>
      <c r="N1991" s="14"/>
      <c r="O1991" s="11"/>
      <c r="P1991" s="15">
        <v>5</v>
      </c>
      <c r="Q1991" s="11">
        <v>75</v>
      </c>
      <c r="R1991" s="12">
        <f>CEILING(O1987*Q1991/100*0.9,5)</f>
        <v>165</v>
      </c>
      <c r="T1991" s="9"/>
      <c r="U1991" s="8">
        <f>U1990</f>
        <v>70</v>
      </c>
      <c r="V1991" s="4"/>
      <c r="W1991" s="8">
        <f>W1990</f>
        <v>42.5</v>
      </c>
      <c r="X1991" s="25"/>
      <c r="Y1991" s="9"/>
      <c r="Z1991" s="9"/>
      <c r="AA1991" s="9"/>
    </row>
    <row r="1992" spans="1:27" ht="16.5" thickTop="1" thickBot="1" x14ac:dyDescent="0.3">
      <c r="A1992" s="9"/>
      <c r="B1992" s="9"/>
      <c r="C1992" s="9"/>
      <c r="D1992" s="9"/>
      <c r="E1992" s="11"/>
      <c r="F1992" s="11"/>
      <c r="G1992" s="14"/>
      <c r="H1992" s="11"/>
      <c r="I1992" s="11"/>
      <c r="J1992" s="11"/>
      <c r="K1992" s="11"/>
      <c r="L1992" s="9"/>
      <c r="M1992" s="9"/>
      <c r="N1992" s="14"/>
      <c r="O1992" s="11"/>
      <c r="P1992" s="16">
        <v>5</v>
      </c>
      <c r="Q1992" s="11">
        <v>85</v>
      </c>
      <c r="R1992" s="12">
        <f>CEILING(O1987*Q1992/100*0.9,5)</f>
        <v>190</v>
      </c>
      <c r="T1992" s="9"/>
      <c r="U1992" s="9"/>
      <c r="V1992" s="9"/>
      <c r="W1992" s="9"/>
      <c r="X1992" s="9"/>
      <c r="Y1992" s="9"/>
      <c r="Z1992" s="9"/>
      <c r="AA1992" s="9"/>
    </row>
    <row r="1993" spans="1:27" ht="16.5" thickTop="1" thickBot="1" x14ac:dyDescent="0.3">
      <c r="A1993" s="9"/>
      <c r="B1993" s="9"/>
      <c r="C1993">
        <f>IF(H1993&gt;3.4,0,H1993)+IF(O1993&gt;3.4,0,O1993)</f>
        <v>2</v>
      </c>
      <c r="D1993" t="s">
        <v>16</v>
      </c>
      <c r="E1993" t="s">
        <v>3</v>
      </c>
      <c r="F1993" s="9"/>
      <c r="G1993" s="14" t="s">
        <v>4</v>
      </c>
      <c r="H1993" s="11">
        <v>2</v>
      </c>
      <c r="I1993" s="11"/>
      <c r="J1993" s="11"/>
      <c r="K1993" s="11"/>
      <c r="L1993" s="9"/>
      <c r="M1993" s="9"/>
      <c r="N1993" s="14" t="s">
        <v>13</v>
      </c>
      <c r="O1993" s="11">
        <v>4</v>
      </c>
      <c r="P1993" s="11"/>
      <c r="Q1993" s="11"/>
      <c r="R1993" s="11"/>
      <c r="S1993" s="9"/>
      <c r="T1993" s="9"/>
      <c r="U1993" s="9"/>
      <c r="V1993" s="28" t="s">
        <v>28</v>
      </c>
      <c r="W1993" s="9"/>
      <c r="X1993" s="27" t="s">
        <v>25</v>
      </c>
      <c r="Y1993" s="9"/>
      <c r="Z1993" s="27" t="s">
        <v>26</v>
      </c>
      <c r="AA1993" s="9"/>
    </row>
    <row r="1994" spans="1:27" ht="31.5" thickTop="1" thickBot="1" x14ac:dyDescent="0.3">
      <c r="A1994" s="9"/>
      <c r="B1994" s="9"/>
      <c r="C1994" s="9"/>
      <c r="D1994" s="9"/>
      <c r="E1994" s="11"/>
      <c r="F1994" s="11"/>
      <c r="G1994" s="14" t="s">
        <v>33</v>
      </c>
      <c r="H1994" s="20">
        <f>H1973</f>
        <v>122.5</v>
      </c>
      <c r="I1994" s="11" t="s">
        <v>31</v>
      </c>
      <c r="J1994" s="11" t="s">
        <v>30</v>
      </c>
      <c r="K1994" s="11" t="s">
        <v>34</v>
      </c>
      <c r="L1994" s="10" t="s">
        <v>32</v>
      </c>
      <c r="M1994" s="10"/>
      <c r="N1994" s="14" t="s">
        <v>33</v>
      </c>
      <c r="O1994" s="20">
        <f>O1973</f>
        <v>280</v>
      </c>
      <c r="P1994" s="11" t="s">
        <v>31</v>
      </c>
      <c r="Q1994" s="11" t="s">
        <v>30</v>
      </c>
      <c r="R1994" s="11" t="s">
        <v>34</v>
      </c>
      <c r="S1994" s="10" t="s">
        <v>32</v>
      </c>
      <c r="T1994" s="10"/>
      <c r="U1994" s="26" t="s">
        <v>34</v>
      </c>
      <c r="V1994" s="26" t="s">
        <v>48</v>
      </c>
      <c r="W1994" s="26" t="s">
        <v>34</v>
      </c>
      <c r="X1994" s="26" t="s">
        <v>48</v>
      </c>
      <c r="Y1994" s="26" t="s">
        <v>34</v>
      </c>
      <c r="Z1994" s="26" t="s">
        <v>48</v>
      </c>
      <c r="AA1994" s="9"/>
    </row>
    <row r="1995" spans="1:27" ht="16.5" thickTop="1" thickBot="1" x14ac:dyDescent="0.3">
      <c r="A1995" s="9"/>
      <c r="B1995" s="9"/>
      <c r="C1995" s="9"/>
      <c r="D1995" s="9"/>
      <c r="E1995" s="11"/>
      <c r="F1995" s="11"/>
      <c r="G1995" s="14"/>
      <c r="H1995" s="11"/>
      <c r="I1995" s="15">
        <v>3</v>
      </c>
      <c r="J1995" s="11">
        <v>70</v>
      </c>
      <c r="K1995" s="12">
        <f>CEILING(H1994*J1995/100*0.9,2.5)</f>
        <v>77.5</v>
      </c>
      <c r="M1995" s="9"/>
      <c r="N1995" s="14"/>
      <c r="O1995" s="11"/>
      <c r="P1995" s="15">
        <v>5</v>
      </c>
      <c r="Q1995" s="11">
        <v>40</v>
      </c>
      <c r="R1995" s="12">
        <f>CEILING(O1994*Q1995/100*0.9,5)</f>
        <v>105</v>
      </c>
      <c r="T1995" s="9"/>
      <c r="U1995" s="8">
        <f>IF(V1977&gt;11.5,U1977+2.5,U1977)</f>
        <v>17.5</v>
      </c>
      <c r="V1995" s="4"/>
      <c r="W1995" s="8">
        <f>IF(X1977&gt;11.5,W1977+2.5,W1977)</f>
        <v>35</v>
      </c>
      <c r="X1995" s="24"/>
      <c r="Y1995" s="8">
        <f>IF(Z1977&gt;11.5,Y1977+2,Y1977)</f>
        <v>8</v>
      </c>
      <c r="Z1995" s="24"/>
      <c r="AA1995" s="9"/>
    </row>
    <row r="1996" spans="1:27" ht="16.5" thickTop="1" thickBot="1" x14ac:dyDescent="0.3">
      <c r="A1996" s="9"/>
      <c r="B1996" s="9"/>
      <c r="C1996" s="9"/>
      <c r="D1996" s="9"/>
      <c r="E1996" s="11"/>
      <c r="F1996" s="11"/>
      <c r="G1996" s="14"/>
      <c r="H1996" s="11"/>
      <c r="I1996" s="15">
        <v>3</v>
      </c>
      <c r="J1996" s="11">
        <v>70</v>
      </c>
      <c r="K1996" s="12">
        <f>CEILING(H1994*J1996/100*0.9,2.5)</f>
        <v>77.5</v>
      </c>
      <c r="M1996" s="9"/>
      <c r="N1996" s="14"/>
      <c r="O1996" s="11"/>
      <c r="P1996" s="15">
        <v>5</v>
      </c>
      <c r="Q1996" s="11">
        <v>40</v>
      </c>
      <c r="R1996" s="12">
        <f>CEILING(O1994*Q1996/100*0.9,5)</f>
        <v>105</v>
      </c>
      <c r="T1996" s="9"/>
      <c r="U1996" s="8">
        <f>U1995</f>
        <v>17.5</v>
      </c>
      <c r="V1996" s="3"/>
      <c r="W1996" s="8">
        <f>W1995</f>
        <v>35</v>
      </c>
      <c r="X1996" s="24"/>
      <c r="Y1996" s="8">
        <f>Y1995</f>
        <v>8</v>
      </c>
      <c r="Z1996" s="24"/>
      <c r="AA1996" s="9"/>
    </row>
    <row r="1997" spans="1:27" ht="16.5" thickTop="1" thickBot="1" x14ac:dyDescent="0.3">
      <c r="A1997" s="9"/>
      <c r="B1997" s="9"/>
      <c r="C1997" s="9"/>
      <c r="D1997" s="9"/>
      <c r="E1997" s="11"/>
      <c r="F1997" s="11"/>
      <c r="G1997" s="14"/>
      <c r="H1997" s="11"/>
      <c r="I1997" s="15">
        <v>3</v>
      </c>
      <c r="J1997" s="11">
        <v>80</v>
      </c>
      <c r="K1997" s="12">
        <f>CEILING(H1994*J1997/100*0.9,2.5)</f>
        <v>90</v>
      </c>
      <c r="M1997" s="9"/>
      <c r="N1997" s="14"/>
      <c r="O1997" s="11"/>
      <c r="P1997" s="15">
        <v>5</v>
      </c>
      <c r="Q1997" s="11">
        <v>50</v>
      </c>
      <c r="R1997" s="12">
        <f>CEILING(O1994*Q1997/100*0.9,5)</f>
        <v>130</v>
      </c>
      <c r="T1997" s="9"/>
      <c r="U1997" s="8">
        <f>U1996</f>
        <v>17.5</v>
      </c>
      <c r="W1997" s="8">
        <f>W1996</f>
        <v>35</v>
      </c>
      <c r="X1997" s="24"/>
      <c r="Y1997" s="8">
        <f>Y1996</f>
        <v>8</v>
      </c>
      <c r="Z1997" s="24"/>
      <c r="AA1997" s="9"/>
    </row>
    <row r="1998" spans="1:27" ht="16.5" thickTop="1" thickBot="1" x14ac:dyDescent="0.3">
      <c r="A1998" s="9"/>
      <c r="B1998" s="9"/>
      <c r="C1998" s="9"/>
      <c r="D1998" s="9"/>
      <c r="E1998" s="11"/>
      <c r="F1998" s="11"/>
      <c r="G1998" s="14"/>
      <c r="H1998" s="11"/>
      <c r="I1998" s="15">
        <v>3</v>
      </c>
      <c r="J1998" s="11">
        <v>80</v>
      </c>
      <c r="K1998" s="12">
        <f>CEILING(H1994*J1998/100*0.9,2.5)</f>
        <v>90</v>
      </c>
      <c r="M1998" s="9"/>
      <c r="N1998" s="14"/>
      <c r="O1998" s="11"/>
      <c r="P1998" s="15">
        <v>5</v>
      </c>
      <c r="Q1998" s="11">
        <v>50</v>
      </c>
      <c r="R1998" s="12">
        <f>CEILING(O1994*Q1998/100*0.9,5)</f>
        <v>130</v>
      </c>
      <c r="T1998" s="9"/>
      <c r="U1998" s="8">
        <f>U1997</f>
        <v>17.5</v>
      </c>
      <c r="W1998" s="8">
        <f>W1997</f>
        <v>35</v>
      </c>
      <c r="X1998" s="25"/>
      <c r="Y1998" s="8">
        <f>Y1997</f>
        <v>8</v>
      </c>
      <c r="Z1998" s="25"/>
      <c r="AA1998" s="9"/>
    </row>
    <row r="1999" spans="1:27" ht="16.5" thickTop="1" thickBot="1" x14ac:dyDescent="0.3">
      <c r="A1999" s="9"/>
      <c r="B1999" s="9"/>
      <c r="C1999" s="9"/>
      <c r="D1999" s="9"/>
      <c r="E1999" s="11"/>
      <c r="F1999" s="11"/>
      <c r="G1999" s="14"/>
      <c r="H1999" s="11"/>
      <c r="I1999" s="15">
        <v>3</v>
      </c>
      <c r="J1999" s="11">
        <v>90</v>
      </c>
      <c r="K1999" s="12">
        <f>CEILING(H1994*J1999/100*0.9,2.5)</f>
        <v>100</v>
      </c>
      <c r="M1999" s="9"/>
      <c r="N1999" s="14"/>
      <c r="O1999" s="11"/>
      <c r="P1999" s="15">
        <v>5</v>
      </c>
      <c r="Q1999" s="11">
        <v>60</v>
      </c>
      <c r="R1999" s="12">
        <f>CEILING(O1994*Q1999/100*0.9,5)</f>
        <v>155</v>
      </c>
      <c r="T1999" s="9"/>
      <c r="U1999" s="9"/>
      <c r="V1999" s="9"/>
      <c r="W1999" s="9"/>
      <c r="X1999" s="9"/>
      <c r="Y1999" s="9"/>
      <c r="Z1999" s="9"/>
      <c r="AA1999" s="9"/>
    </row>
    <row r="2000" spans="1:27" ht="16.5" thickTop="1" thickBot="1" x14ac:dyDescent="0.3">
      <c r="A2000" s="9"/>
      <c r="B2000" s="9"/>
      <c r="C2000">
        <f>IF(H2000&gt;3.4,0,H2000)+IF(O2000&gt;3.4,0,O2000)</f>
        <v>2</v>
      </c>
      <c r="D2000" t="s">
        <v>17</v>
      </c>
      <c r="E2000" t="s">
        <v>2</v>
      </c>
      <c r="F2000" s="9"/>
      <c r="G2000" s="14" t="s">
        <v>14</v>
      </c>
      <c r="H2000" s="11">
        <v>4</v>
      </c>
      <c r="I2000" s="11"/>
      <c r="J2000" s="11"/>
      <c r="K2000" s="11"/>
      <c r="L2000" s="9"/>
      <c r="M2000" s="9"/>
      <c r="N2000" s="14" t="s">
        <v>12</v>
      </c>
      <c r="O2000" s="11">
        <v>2</v>
      </c>
      <c r="P2000" s="11"/>
      <c r="Q2000" s="11"/>
      <c r="R2000" s="11"/>
      <c r="S2000" s="9"/>
      <c r="T2000" s="9"/>
      <c r="U2000" s="9"/>
      <c r="V2000" s="27" t="s">
        <v>47</v>
      </c>
      <c r="W2000" s="9"/>
      <c r="X2000" s="17" t="s">
        <v>27</v>
      </c>
      <c r="Y2000" s="9"/>
      <c r="Z2000" s="9"/>
      <c r="AA2000" s="9"/>
    </row>
    <row r="2001" spans="1:27" ht="31.5" thickTop="1" thickBot="1" x14ac:dyDescent="0.3">
      <c r="A2001" s="9"/>
      <c r="B2001" s="9"/>
      <c r="C2001" s="9"/>
      <c r="D2001" s="9"/>
      <c r="E2001" s="11"/>
      <c r="F2001" s="11"/>
      <c r="G2001" s="14" t="s">
        <v>33</v>
      </c>
      <c r="H2001" s="20">
        <f>H1987</f>
        <v>215</v>
      </c>
      <c r="I2001" s="11" t="s">
        <v>31</v>
      </c>
      <c r="J2001" s="11" t="s">
        <v>30</v>
      </c>
      <c r="K2001" s="11" t="s">
        <v>34</v>
      </c>
      <c r="L2001" s="10" t="s">
        <v>32</v>
      </c>
      <c r="M2001" s="10"/>
      <c r="N2001" s="14" t="s">
        <v>33</v>
      </c>
      <c r="O2001" s="20">
        <f>O1987</f>
        <v>242.5</v>
      </c>
      <c r="P2001" s="11" t="s">
        <v>31</v>
      </c>
      <c r="Q2001" s="11" t="s">
        <v>30</v>
      </c>
      <c r="R2001" s="11" t="s">
        <v>34</v>
      </c>
      <c r="S2001" s="10" t="s">
        <v>32</v>
      </c>
      <c r="T2001" s="10"/>
      <c r="U2001" s="26" t="s">
        <v>34</v>
      </c>
      <c r="V2001" s="26" t="s">
        <v>48</v>
      </c>
      <c r="W2001" s="26" t="s">
        <v>34</v>
      </c>
      <c r="X2001" s="26" t="s">
        <v>48</v>
      </c>
      <c r="Y2001" s="9"/>
      <c r="Z2001" s="9"/>
      <c r="AA2001" s="9"/>
    </row>
    <row r="2002" spans="1:27" ht="16.5" thickTop="1" thickBot="1" x14ac:dyDescent="0.3">
      <c r="A2002" s="9"/>
      <c r="B2002" s="9"/>
      <c r="C2002" s="9"/>
      <c r="D2002" s="9"/>
      <c r="E2002" s="11"/>
      <c r="F2002" s="11"/>
      <c r="G2002" s="14"/>
      <c r="H2002" s="11"/>
      <c r="I2002" s="15">
        <v>5</v>
      </c>
      <c r="J2002" s="11">
        <v>40</v>
      </c>
      <c r="K2002" s="12">
        <f>CEILING(H2001*J2002/100*0.9,2.5)</f>
        <v>77.5</v>
      </c>
      <c r="M2002" s="9"/>
      <c r="N2002" s="14"/>
      <c r="O2002" s="11"/>
      <c r="P2002" s="15">
        <v>3</v>
      </c>
      <c r="Q2002" s="11">
        <v>70</v>
      </c>
      <c r="R2002" s="12">
        <f>CEILING(O2001*Q2002/100*0.9,5)</f>
        <v>155</v>
      </c>
      <c r="T2002" s="9"/>
      <c r="U2002" s="8">
        <f>IF(V1984&gt;11.5,U1984+2.5,U1984)</f>
        <v>60</v>
      </c>
      <c r="W2002" s="8">
        <f>IF(X1984&gt;11.5,W1984+2.5,W1984)</f>
        <v>42.5</v>
      </c>
      <c r="X2002" s="24"/>
      <c r="Y2002" s="9"/>
      <c r="Z2002" s="9"/>
      <c r="AA2002" s="9"/>
    </row>
    <row r="2003" spans="1:27" ht="16.5" thickTop="1" thickBot="1" x14ac:dyDescent="0.3">
      <c r="A2003" s="9"/>
      <c r="B2003" s="9"/>
      <c r="C2003" s="9"/>
      <c r="D2003" s="9"/>
      <c r="E2003" s="11"/>
      <c r="F2003" s="11"/>
      <c r="G2003" s="14"/>
      <c r="H2003" s="11"/>
      <c r="I2003" s="15">
        <v>5</v>
      </c>
      <c r="J2003" s="11">
        <v>40</v>
      </c>
      <c r="K2003" s="12">
        <f>CEILING(H2001*J2003/100*0.9,2.5)</f>
        <v>77.5</v>
      </c>
      <c r="M2003" s="9"/>
      <c r="N2003" s="14"/>
      <c r="O2003" s="11"/>
      <c r="P2003" s="15">
        <v>3</v>
      </c>
      <c r="Q2003" s="11">
        <v>70</v>
      </c>
      <c r="R2003" s="12">
        <f>CEILING(O2001*Q2003/100*0.9,5)</f>
        <v>155</v>
      </c>
      <c r="T2003" s="9"/>
      <c r="U2003" s="8">
        <f>U2002</f>
        <v>60</v>
      </c>
      <c r="W2003" s="8">
        <f>W2002</f>
        <v>42.5</v>
      </c>
      <c r="X2003" s="24"/>
      <c r="Y2003" s="9"/>
      <c r="Z2003" s="9"/>
      <c r="AA2003" s="9"/>
    </row>
    <row r="2004" spans="1:27" ht="16.5" thickTop="1" thickBot="1" x14ac:dyDescent="0.3">
      <c r="A2004" s="9"/>
      <c r="B2004" s="9"/>
      <c r="C2004" s="9"/>
      <c r="D2004" s="9"/>
      <c r="E2004" s="11"/>
      <c r="F2004" s="11"/>
      <c r="G2004" s="14"/>
      <c r="H2004" s="11"/>
      <c r="I2004" s="15">
        <v>5</v>
      </c>
      <c r="J2004" s="11">
        <v>50</v>
      </c>
      <c r="K2004" s="12">
        <f>CEILING(H2001*J2004/100*0.9,2.5)</f>
        <v>97.5</v>
      </c>
      <c r="M2004" s="9"/>
      <c r="N2004" s="14"/>
      <c r="O2004" s="11"/>
      <c r="P2004" s="15">
        <v>3</v>
      </c>
      <c r="Q2004" s="11">
        <v>80</v>
      </c>
      <c r="R2004" s="12">
        <f>CEILING(O2001*Q2004/100*0.9,5)</f>
        <v>175</v>
      </c>
      <c r="T2004" s="9"/>
      <c r="U2004" s="8">
        <f>U2003</f>
        <v>60</v>
      </c>
      <c r="W2004" s="8">
        <f>W2003</f>
        <v>42.5</v>
      </c>
      <c r="X2004" s="24"/>
      <c r="Y2004" s="9"/>
      <c r="Z2004" s="9"/>
      <c r="AA2004" s="9"/>
    </row>
    <row r="2005" spans="1:27" ht="16.5" thickTop="1" thickBot="1" x14ac:dyDescent="0.3">
      <c r="A2005" s="9"/>
      <c r="B2005" s="9"/>
      <c r="C2005" s="9"/>
      <c r="D2005" s="9"/>
      <c r="E2005" s="11"/>
      <c r="F2005" s="11"/>
      <c r="G2005" s="14"/>
      <c r="H2005" s="11"/>
      <c r="I2005" s="15">
        <v>5</v>
      </c>
      <c r="J2005" s="11">
        <v>50</v>
      </c>
      <c r="K2005" s="12">
        <f>CEILING(H2001*J2005/100*0.9,2.5)</f>
        <v>97.5</v>
      </c>
      <c r="M2005" s="9"/>
      <c r="N2005" s="14"/>
      <c r="O2005" s="11"/>
      <c r="P2005" s="15">
        <v>3</v>
      </c>
      <c r="Q2005" s="11">
        <v>80</v>
      </c>
      <c r="R2005" s="12">
        <f>CEILING(O2001*Q2005/100*0.9,5)</f>
        <v>175</v>
      </c>
      <c r="T2005" s="9"/>
      <c r="U2005" s="8">
        <f>U2004</f>
        <v>60</v>
      </c>
      <c r="W2005" s="8">
        <f>W2004</f>
        <v>42.5</v>
      </c>
      <c r="X2005" s="25"/>
      <c r="Y2005" s="9"/>
      <c r="Z2005" s="9"/>
      <c r="AA2005" s="9"/>
    </row>
    <row r="2006" spans="1:27" ht="16.5" thickTop="1" thickBot="1" x14ac:dyDescent="0.3">
      <c r="A2006" s="9"/>
      <c r="B2006" s="9"/>
      <c r="C2006" s="9"/>
      <c r="D2006" s="9"/>
      <c r="E2006" s="11"/>
      <c r="F2006" s="11"/>
      <c r="G2006" s="14"/>
      <c r="H2006" s="11"/>
      <c r="I2006" s="16">
        <v>5</v>
      </c>
      <c r="J2006" s="11">
        <v>60</v>
      </c>
      <c r="K2006" s="12">
        <f>CEILING(H2001*J2006/100*0.9,2.5)</f>
        <v>117.5</v>
      </c>
      <c r="M2006" s="9"/>
      <c r="N2006" s="14"/>
      <c r="O2006" s="11"/>
      <c r="P2006" s="16">
        <v>3</v>
      </c>
      <c r="Q2006" s="11">
        <v>90</v>
      </c>
      <c r="R2006" s="12">
        <f>CEILING(O2001*Q2006/100*0.9,5)</f>
        <v>200</v>
      </c>
      <c r="T2006" s="9"/>
      <c r="U2006" s="9"/>
      <c r="V2006" s="9"/>
      <c r="W2006" s="9"/>
      <c r="X2006" s="9"/>
      <c r="Y2006" s="9"/>
      <c r="Z2006" s="9"/>
      <c r="AA2006" s="9"/>
    </row>
    <row r="2007" spans="1:27" ht="16.5" thickTop="1" thickBot="1" x14ac:dyDescent="0.3">
      <c r="A2007" s="9"/>
      <c r="B2007" s="1" t="s">
        <v>163</v>
      </c>
      <c r="C2007">
        <f>IF(H2007&gt;3.4,0,H2007)+IF(O2007&gt;3.4,0,O2007)</f>
        <v>4</v>
      </c>
      <c r="D2007" t="s">
        <v>15</v>
      </c>
      <c r="E2007" t="s">
        <v>2</v>
      </c>
      <c r="F2007" s="9"/>
      <c r="G2007" s="14" t="s">
        <v>14</v>
      </c>
      <c r="H2007" s="11">
        <v>1</v>
      </c>
      <c r="I2007" s="11"/>
      <c r="J2007" s="11"/>
      <c r="K2007" s="11"/>
      <c r="L2007" s="9"/>
      <c r="M2007" s="9"/>
      <c r="N2007" s="14" t="s">
        <v>12</v>
      </c>
      <c r="O2007" s="11">
        <v>3</v>
      </c>
      <c r="P2007" s="11"/>
      <c r="Q2007" s="11"/>
      <c r="R2007" s="11"/>
      <c r="S2007" s="9"/>
      <c r="T2007" s="9"/>
      <c r="U2007" s="30"/>
      <c r="V2007" s="29" t="s">
        <v>49</v>
      </c>
      <c r="W2007" s="9"/>
      <c r="X2007" s="31" t="s">
        <v>27</v>
      </c>
      <c r="Y2007" s="9"/>
      <c r="Z2007" s="9"/>
      <c r="AA2007" s="9"/>
    </row>
    <row r="2008" spans="1:27" ht="31.5" thickTop="1" thickBot="1" x14ac:dyDescent="0.3">
      <c r="A2008" s="9"/>
      <c r="B2008" s="9"/>
      <c r="C2008" s="9"/>
      <c r="D2008" s="9"/>
      <c r="E2008" s="11"/>
      <c r="F2008" s="11"/>
      <c r="G2008" s="14" t="s">
        <v>33</v>
      </c>
      <c r="H2008" s="20">
        <f>H1987+IF(L1990&lt;3.5,2.5,5)</f>
        <v>217.5</v>
      </c>
      <c r="I2008" s="11" t="s">
        <v>31</v>
      </c>
      <c r="J2008" s="11" t="s">
        <v>30</v>
      </c>
      <c r="K2008" s="11" t="s">
        <v>34</v>
      </c>
      <c r="L2008" s="10" t="s">
        <v>32</v>
      </c>
      <c r="M2008" s="10"/>
      <c r="N2008" s="14"/>
      <c r="O2008" s="20">
        <f>O2001</f>
        <v>242.5</v>
      </c>
      <c r="P2008" s="11" t="s">
        <v>31</v>
      </c>
      <c r="Q2008" s="11" t="s">
        <v>30</v>
      </c>
      <c r="R2008" s="11" t="s">
        <v>34</v>
      </c>
      <c r="S2008" s="10" t="s">
        <v>32</v>
      </c>
      <c r="T2008" s="10"/>
      <c r="U2008" s="26" t="s">
        <v>34</v>
      </c>
      <c r="V2008" s="26" t="s">
        <v>48</v>
      </c>
      <c r="W2008" s="26" t="s">
        <v>34</v>
      </c>
      <c r="X2008" s="26" t="s">
        <v>48</v>
      </c>
      <c r="Y2008" s="9"/>
      <c r="Z2008" s="9"/>
      <c r="AA2008" s="9"/>
    </row>
    <row r="2009" spans="1:27" ht="16.5" thickTop="1" thickBot="1" x14ac:dyDescent="0.3">
      <c r="A2009" s="9"/>
      <c r="B2009" s="9"/>
      <c r="C2009" s="9"/>
      <c r="D2009" s="9"/>
      <c r="E2009" s="11"/>
      <c r="F2009" s="11"/>
      <c r="G2009" s="14"/>
      <c r="H2009" s="11"/>
      <c r="I2009" s="15">
        <v>5</v>
      </c>
      <c r="J2009" s="11">
        <v>65</v>
      </c>
      <c r="K2009" s="12">
        <f>CEILING(H2008*J2009/100*0.9,2.5)</f>
        <v>127.5</v>
      </c>
      <c r="M2009" s="9"/>
      <c r="N2009" s="14"/>
      <c r="O2009" s="11"/>
      <c r="P2009" s="15">
        <v>5</v>
      </c>
      <c r="Q2009" s="11">
        <v>75</v>
      </c>
      <c r="R2009" s="12">
        <f>CEILING(O2008*0.9*Q2009/100,5)</f>
        <v>165</v>
      </c>
      <c r="T2009" s="9"/>
      <c r="U2009" s="8">
        <f>IF(V1991&gt;11.5,U1991+2.5,U1991)</f>
        <v>70</v>
      </c>
      <c r="V2009" s="4"/>
      <c r="W2009" s="8">
        <f>IF(X2005&gt;11.5,W2005+2.5,W2005)</f>
        <v>42.5</v>
      </c>
      <c r="X2009" s="24"/>
      <c r="Y2009" s="9"/>
      <c r="Z2009" s="9"/>
      <c r="AA2009" s="9"/>
    </row>
    <row r="2010" spans="1:27" ht="16.5" thickTop="1" thickBot="1" x14ac:dyDescent="0.3">
      <c r="A2010" s="9"/>
      <c r="B2010" s="9"/>
      <c r="C2010" s="9"/>
      <c r="D2010" s="9"/>
      <c r="E2010" s="11"/>
      <c r="F2010" s="11"/>
      <c r="G2010" s="14"/>
      <c r="H2010" s="11"/>
      <c r="I2010" s="15">
        <v>5</v>
      </c>
      <c r="J2010" s="11">
        <v>65</v>
      </c>
      <c r="K2010" s="12">
        <f>CEILING(H2008*J2010/100*0.9,2.5)</f>
        <v>127.5</v>
      </c>
      <c r="M2010" s="9"/>
      <c r="N2010" s="14"/>
      <c r="O2010" s="11"/>
      <c r="P2010" s="15">
        <v>3</v>
      </c>
      <c r="Q2010" s="11">
        <v>85</v>
      </c>
      <c r="R2010" s="12">
        <f>CEILING(O2008*0.9*Q2010/100,5)</f>
        <v>190</v>
      </c>
      <c r="T2010" s="9"/>
      <c r="U2010" s="8">
        <f>U2009</f>
        <v>70</v>
      </c>
      <c r="V2010" s="4"/>
      <c r="W2010" s="8">
        <f>W2009</f>
        <v>42.5</v>
      </c>
      <c r="X2010" s="24"/>
      <c r="Y2010" s="9"/>
      <c r="Z2010" s="9"/>
      <c r="AA2010" s="9"/>
    </row>
    <row r="2011" spans="1:27" ht="16.5" thickTop="1" thickBot="1" x14ac:dyDescent="0.3">
      <c r="A2011" s="9"/>
      <c r="B2011" s="9"/>
      <c r="C2011" s="9"/>
      <c r="D2011" s="9"/>
      <c r="E2011" s="11"/>
      <c r="F2011" s="11"/>
      <c r="G2011" s="14"/>
      <c r="H2011" s="11"/>
      <c r="I2011" s="15">
        <v>5</v>
      </c>
      <c r="J2011" s="11">
        <v>75</v>
      </c>
      <c r="K2011" s="12">
        <f>CEILING(H2008*J2011/100*0.9,2.5)</f>
        <v>147.5</v>
      </c>
      <c r="M2011" s="9"/>
      <c r="N2011" s="14"/>
      <c r="O2011" s="11" t="s">
        <v>35</v>
      </c>
      <c r="P2011" s="15">
        <v>1</v>
      </c>
      <c r="Q2011" s="11">
        <v>95</v>
      </c>
      <c r="R2011" s="12">
        <f>CEILING(O2008*0.9*Q2011/100,5)</f>
        <v>210</v>
      </c>
      <c r="T2011" s="9"/>
      <c r="U2011" s="8">
        <f>U2010</f>
        <v>70</v>
      </c>
      <c r="V2011" s="4"/>
      <c r="W2011" s="8">
        <f>W2010</f>
        <v>42.5</v>
      </c>
      <c r="X2011" s="24"/>
      <c r="Y2011" s="9"/>
      <c r="Z2011" s="9"/>
      <c r="AA2011" s="9"/>
    </row>
    <row r="2012" spans="1:27" ht="16.5" thickTop="1" thickBot="1" x14ac:dyDescent="0.3">
      <c r="A2012" s="9"/>
      <c r="B2012" s="9"/>
      <c r="C2012" s="9"/>
      <c r="D2012" s="9"/>
      <c r="E2012" s="11"/>
      <c r="F2012" s="11"/>
      <c r="G2012" s="14"/>
      <c r="H2012" s="11"/>
      <c r="I2012" s="15">
        <v>5</v>
      </c>
      <c r="J2012" s="11">
        <v>75</v>
      </c>
      <c r="K2012" s="12">
        <f>CEILING(H2008*J2012/100*0.9,2.5)</f>
        <v>147.5</v>
      </c>
      <c r="M2012" s="9"/>
      <c r="N2012" s="14"/>
      <c r="O2012" s="11"/>
      <c r="P2012" s="11"/>
      <c r="Q2012" s="11"/>
      <c r="R2012" s="11"/>
      <c r="S2012" s="9"/>
      <c r="T2012" s="9"/>
      <c r="U2012" s="8">
        <f>U2011</f>
        <v>70</v>
      </c>
      <c r="V2012" s="4"/>
      <c r="W2012" s="8">
        <f>W2011</f>
        <v>42.5</v>
      </c>
      <c r="X2012" s="25"/>
      <c r="Y2012" s="9"/>
      <c r="Z2012" s="9"/>
      <c r="AA2012" s="9"/>
    </row>
    <row r="2013" spans="1:27" ht="16.5" thickTop="1" thickBot="1" x14ac:dyDescent="0.3">
      <c r="A2013" s="9"/>
      <c r="B2013" s="9"/>
      <c r="C2013" s="9"/>
      <c r="D2013" s="9"/>
      <c r="E2013" s="11"/>
      <c r="F2013" s="11"/>
      <c r="G2013" s="14"/>
      <c r="H2013" s="11"/>
      <c r="I2013" s="15">
        <v>5</v>
      </c>
      <c r="J2013" s="11">
        <v>85</v>
      </c>
      <c r="K2013" s="12">
        <f>CEILING(H2008*J2013/100*0.9,2.5)</f>
        <v>167.5</v>
      </c>
      <c r="M2013" s="9"/>
      <c r="N2013" s="14"/>
      <c r="O2013" s="11"/>
      <c r="P2013" s="11"/>
      <c r="Q2013" s="11"/>
      <c r="R2013" s="11"/>
      <c r="S2013" s="9"/>
      <c r="T2013" s="9"/>
      <c r="U2013" s="9"/>
      <c r="V2013" s="9"/>
      <c r="W2013" s="9"/>
      <c r="X2013" s="9"/>
      <c r="Y2013" s="9"/>
      <c r="Z2013" s="9"/>
      <c r="AA2013" s="9"/>
    </row>
    <row r="2014" spans="1:27" ht="16.5" thickTop="1" thickBot="1" x14ac:dyDescent="0.3">
      <c r="A2014" s="9"/>
      <c r="B2014" s="9"/>
      <c r="C2014">
        <f>IF(H2014&gt;3.4,0,H2014)+IF(O2014&gt;3.4,0,O2014)</f>
        <v>4</v>
      </c>
      <c r="D2014" t="s">
        <v>16</v>
      </c>
      <c r="E2014" t="s">
        <v>3</v>
      </c>
      <c r="F2014" s="9"/>
      <c r="G2014" s="14" t="s">
        <v>4</v>
      </c>
      <c r="H2014" s="11">
        <v>3</v>
      </c>
      <c r="I2014" s="11"/>
      <c r="J2014" s="11"/>
      <c r="K2014" s="11"/>
      <c r="L2014" s="9"/>
      <c r="M2014" s="9"/>
      <c r="N2014" s="14" t="s">
        <v>13</v>
      </c>
      <c r="O2014" s="11">
        <v>1</v>
      </c>
      <c r="P2014" s="11"/>
      <c r="Q2014" s="11"/>
      <c r="R2014" s="11"/>
      <c r="S2014" s="9"/>
      <c r="T2014" s="9"/>
      <c r="U2014" s="9"/>
      <c r="V2014" s="28" t="s">
        <v>28</v>
      </c>
      <c r="W2014" s="9"/>
      <c r="X2014" s="27" t="s">
        <v>25</v>
      </c>
      <c r="Y2014" s="9"/>
      <c r="Z2014" s="27" t="s">
        <v>26</v>
      </c>
      <c r="AA2014" s="9"/>
    </row>
    <row r="2015" spans="1:27" ht="31.5" thickTop="1" thickBot="1" x14ac:dyDescent="0.3">
      <c r="A2015" s="9"/>
      <c r="B2015" s="9"/>
      <c r="C2015" s="9"/>
      <c r="D2015" s="9"/>
      <c r="E2015" s="11"/>
      <c r="F2015" s="11"/>
      <c r="G2015" s="14"/>
      <c r="H2015" s="20">
        <f>H1994</f>
        <v>122.5</v>
      </c>
      <c r="I2015" s="11" t="s">
        <v>31</v>
      </c>
      <c r="J2015" s="11" t="s">
        <v>30</v>
      </c>
      <c r="K2015" s="11" t="s">
        <v>34</v>
      </c>
      <c r="L2015" s="10" t="s">
        <v>32</v>
      </c>
      <c r="M2015" s="10"/>
      <c r="N2015" s="14" t="s">
        <v>33</v>
      </c>
      <c r="O2015" s="20">
        <f>O1973+IF(S1976&lt;3.5,5,10)</f>
        <v>285</v>
      </c>
      <c r="P2015" s="11" t="s">
        <v>31</v>
      </c>
      <c r="Q2015" s="11" t="s">
        <v>30</v>
      </c>
      <c r="R2015" s="11" t="s">
        <v>34</v>
      </c>
      <c r="S2015" s="10" t="s">
        <v>32</v>
      </c>
      <c r="T2015" s="10"/>
      <c r="U2015" s="26" t="s">
        <v>34</v>
      </c>
      <c r="V2015" s="26" t="s">
        <v>48</v>
      </c>
      <c r="W2015" s="26" t="s">
        <v>34</v>
      </c>
      <c r="X2015" s="26" t="s">
        <v>48</v>
      </c>
      <c r="Y2015" s="26" t="s">
        <v>34</v>
      </c>
      <c r="Z2015" s="26" t="s">
        <v>48</v>
      </c>
      <c r="AA2015" s="9"/>
    </row>
    <row r="2016" spans="1:27" ht="16.5" thickTop="1" thickBot="1" x14ac:dyDescent="0.3">
      <c r="A2016" s="9"/>
      <c r="B2016" s="9"/>
      <c r="C2016" s="9"/>
      <c r="D2016" s="9"/>
      <c r="E2016" s="11"/>
      <c r="F2016" s="11"/>
      <c r="G2016" s="14"/>
      <c r="H2016" s="11"/>
      <c r="I2016" s="15">
        <v>5</v>
      </c>
      <c r="J2016" s="11">
        <v>75</v>
      </c>
      <c r="K2016" s="12">
        <f>CEILING(H2015*0.9*J2016/100,2.5)</f>
        <v>85</v>
      </c>
      <c r="M2016" s="9"/>
      <c r="N2016" s="14"/>
      <c r="O2016" s="11"/>
      <c r="P2016" s="15">
        <v>5</v>
      </c>
      <c r="Q2016" s="11">
        <v>65</v>
      </c>
      <c r="R2016" s="12">
        <f>CEILING(O2015*Q2016/100*0.9,5)</f>
        <v>170</v>
      </c>
      <c r="T2016" s="9"/>
      <c r="U2016" s="8">
        <f>IF(V1998&gt;11.5,U1998+2.5,U1998)</f>
        <v>17.5</v>
      </c>
      <c r="V2016" s="4"/>
      <c r="W2016" s="8">
        <f>IF(X1998&gt;11.5,W1998+2.5,W1998)</f>
        <v>35</v>
      </c>
      <c r="X2016" s="24"/>
      <c r="Y2016" s="8">
        <f>IF(Z1998&gt;11.5,Y1998+2,Y1998)</f>
        <v>8</v>
      </c>
      <c r="Z2016" s="24"/>
      <c r="AA2016" s="9"/>
    </row>
    <row r="2017" spans="1:27" ht="16.5" thickTop="1" thickBot="1" x14ac:dyDescent="0.3">
      <c r="A2017" s="9"/>
      <c r="B2017" s="9"/>
      <c r="C2017" s="9"/>
      <c r="D2017" s="9"/>
      <c r="E2017" s="11"/>
      <c r="F2017" s="11"/>
      <c r="G2017" s="14"/>
      <c r="H2017" s="11"/>
      <c r="I2017" s="15">
        <v>3</v>
      </c>
      <c r="J2017" s="11">
        <v>85</v>
      </c>
      <c r="K2017" s="12">
        <f>CEILING(H2015*0.9*J2017/100,2.5)</f>
        <v>95</v>
      </c>
      <c r="M2017" s="9"/>
      <c r="N2017" s="14"/>
      <c r="O2017" s="11"/>
      <c r="P2017" s="15">
        <v>5</v>
      </c>
      <c r="Q2017" s="11">
        <v>65</v>
      </c>
      <c r="R2017" s="12">
        <f>CEILING(O2015*Q2017/100*0.9,5)</f>
        <v>170</v>
      </c>
      <c r="T2017" s="9"/>
      <c r="U2017" s="8">
        <f>U2016</f>
        <v>17.5</v>
      </c>
      <c r="V2017" s="3"/>
      <c r="W2017" s="8">
        <f>W2016</f>
        <v>35</v>
      </c>
      <c r="X2017" s="24"/>
      <c r="Y2017" s="8">
        <f>Y2016</f>
        <v>8</v>
      </c>
      <c r="Z2017" s="24"/>
      <c r="AA2017" s="9"/>
    </row>
    <row r="2018" spans="1:27" ht="16.5" thickTop="1" thickBot="1" x14ac:dyDescent="0.3">
      <c r="A2018" s="9"/>
      <c r="B2018" s="9"/>
      <c r="C2018" s="9"/>
      <c r="D2018" s="9"/>
      <c r="E2018" s="11"/>
      <c r="F2018" s="11"/>
      <c r="G2018" s="14"/>
      <c r="H2018" s="11" t="s">
        <v>35</v>
      </c>
      <c r="I2018" s="15">
        <v>1</v>
      </c>
      <c r="J2018" s="11">
        <v>95</v>
      </c>
      <c r="K2018" s="12">
        <f>CEILING(H2015*0.9*J2018/100,2.5)</f>
        <v>105</v>
      </c>
      <c r="M2018" s="9"/>
      <c r="N2018" s="14"/>
      <c r="O2018" s="11"/>
      <c r="P2018" s="15">
        <v>5</v>
      </c>
      <c r="Q2018" s="11">
        <v>75</v>
      </c>
      <c r="R2018" s="12">
        <f>CEILING(O2015*Q2018/100*0.9,5)</f>
        <v>195</v>
      </c>
      <c r="T2018" s="9"/>
      <c r="U2018" s="8">
        <f>U2017</f>
        <v>17.5</v>
      </c>
      <c r="W2018" s="8">
        <f>W2017</f>
        <v>35</v>
      </c>
      <c r="X2018" s="24"/>
      <c r="Y2018" s="8">
        <f>Y2017</f>
        <v>8</v>
      </c>
      <c r="Z2018" s="24"/>
      <c r="AA2018" s="9"/>
    </row>
    <row r="2019" spans="1:27" ht="16.5" thickTop="1" thickBot="1" x14ac:dyDescent="0.3">
      <c r="A2019" s="9"/>
      <c r="B2019" s="9"/>
      <c r="C2019" s="9"/>
      <c r="D2019" s="9"/>
      <c r="E2019" s="11"/>
      <c r="F2019" s="11"/>
      <c r="G2019" s="14"/>
      <c r="H2019" s="11"/>
      <c r="I2019" s="11"/>
      <c r="J2019" s="11"/>
      <c r="K2019" s="11"/>
      <c r="L2019" s="9"/>
      <c r="M2019" s="9"/>
      <c r="N2019" s="14"/>
      <c r="O2019" s="11"/>
      <c r="P2019" s="15">
        <v>5</v>
      </c>
      <c r="Q2019" s="11">
        <v>75</v>
      </c>
      <c r="R2019" s="12">
        <f>CEILING(O2015*Q2019/100*0.9,5)</f>
        <v>195</v>
      </c>
      <c r="T2019" s="9"/>
      <c r="U2019" s="8">
        <f>U2018</f>
        <v>17.5</v>
      </c>
      <c r="W2019" s="8">
        <f>W2018</f>
        <v>35</v>
      </c>
      <c r="X2019" s="25"/>
      <c r="Y2019" s="8">
        <f>Y2018</f>
        <v>8</v>
      </c>
      <c r="Z2019" s="25"/>
      <c r="AA2019" s="9"/>
    </row>
    <row r="2020" spans="1:27" ht="16.5" thickTop="1" thickBot="1" x14ac:dyDescent="0.3">
      <c r="A2020" s="9"/>
      <c r="B2020" s="9"/>
      <c r="C2020" s="9"/>
      <c r="D2020" s="9"/>
      <c r="E2020" s="11"/>
      <c r="F2020" s="11"/>
      <c r="G2020" s="14"/>
      <c r="H2020" s="11"/>
      <c r="I2020" s="11"/>
      <c r="J2020" s="11"/>
      <c r="K2020" s="11"/>
      <c r="L2020" s="9"/>
      <c r="M2020" s="9"/>
      <c r="N2020" s="14"/>
      <c r="O2020" s="11"/>
      <c r="P2020" s="16">
        <v>5</v>
      </c>
      <c r="Q2020" s="11">
        <v>85</v>
      </c>
      <c r="R2020" s="12">
        <f>CEILING(O2015*Q2020/100*0.9,5)</f>
        <v>220</v>
      </c>
      <c r="T2020" s="9"/>
      <c r="U2020" s="9"/>
      <c r="V2020" s="9"/>
      <c r="W2020" s="9"/>
      <c r="X2020" s="9"/>
      <c r="Y2020" s="9"/>
      <c r="Z2020" s="9"/>
      <c r="AA2020" s="9"/>
    </row>
    <row r="2021" spans="1:27" ht="16.5" thickTop="1" thickBot="1" x14ac:dyDescent="0.3">
      <c r="A2021" s="9"/>
      <c r="B2021" s="9"/>
      <c r="C2021">
        <f>IF(H2021&gt;3.4,0,H2021)+IF(O2021&gt;3.4,0,O2021)</f>
        <v>2</v>
      </c>
      <c r="D2021" t="s">
        <v>17</v>
      </c>
      <c r="E2021" t="s">
        <v>2</v>
      </c>
      <c r="F2021" s="9"/>
      <c r="G2021" s="14" t="s">
        <v>14</v>
      </c>
      <c r="H2021" s="11">
        <v>2</v>
      </c>
      <c r="I2021" s="11"/>
      <c r="J2021" s="11"/>
      <c r="K2021" s="11"/>
      <c r="L2021" s="9"/>
      <c r="M2021" s="9"/>
      <c r="N2021" s="14" t="s">
        <v>12</v>
      </c>
      <c r="O2021" s="11">
        <v>4</v>
      </c>
      <c r="P2021" s="11"/>
      <c r="Q2021" s="11"/>
      <c r="R2021" s="11"/>
      <c r="S2021" s="9"/>
      <c r="T2021" s="9"/>
      <c r="U2021" s="9"/>
      <c r="V2021" s="27" t="s">
        <v>47</v>
      </c>
      <c r="W2021" s="9"/>
      <c r="X2021" s="17" t="s">
        <v>27</v>
      </c>
      <c r="Y2021" s="9"/>
      <c r="Z2021" s="9"/>
      <c r="AA2021" s="9"/>
    </row>
    <row r="2022" spans="1:27" ht="31.5" thickTop="1" thickBot="1" x14ac:dyDescent="0.3">
      <c r="A2022" s="9"/>
      <c r="B2022" s="9"/>
      <c r="C2022" s="9"/>
      <c r="D2022" s="9"/>
      <c r="E2022" s="11"/>
      <c r="F2022" s="11"/>
      <c r="G2022" s="14" t="s">
        <v>33</v>
      </c>
      <c r="H2022" s="20">
        <f>H2008</f>
        <v>217.5</v>
      </c>
      <c r="I2022" s="11" t="s">
        <v>31</v>
      </c>
      <c r="J2022" s="11" t="s">
        <v>30</v>
      </c>
      <c r="K2022" s="11" t="s">
        <v>34</v>
      </c>
      <c r="L2022" s="10" t="s">
        <v>32</v>
      </c>
      <c r="M2022" s="10"/>
      <c r="N2022" s="14" t="s">
        <v>33</v>
      </c>
      <c r="O2022" s="20">
        <f>O2008</f>
        <v>242.5</v>
      </c>
      <c r="P2022" s="11" t="s">
        <v>31</v>
      </c>
      <c r="Q2022" s="11" t="s">
        <v>30</v>
      </c>
      <c r="R2022" s="11" t="s">
        <v>34</v>
      </c>
      <c r="S2022" s="10" t="s">
        <v>32</v>
      </c>
      <c r="T2022" s="10"/>
      <c r="U2022" s="26" t="s">
        <v>34</v>
      </c>
      <c r="V2022" s="26" t="s">
        <v>48</v>
      </c>
      <c r="W2022" s="26" t="s">
        <v>34</v>
      </c>
      <c r="X2022" s="26" t="s">
        <v>48</v>
      </c>
      <c r="Y2022" s="9"/>
      <c r="Z2022" s="9"/>
      <c r="AA2022" s="9"/>
    </row>
    <row r="2023" spans="1:27" ht="16.5" thickTop="1" thickBot="1" x14ac:dyDescent="0.3">
      <c r="A2023" s="9"/>
      <c r="B2023" s="9"/>
      <c r="C2023" s="9"/>
      <c r="D2023" s="9"/>
      <c r="E2023" s="11"/>
      <c r="F2023" s="11"/>
      <c r="G2023" s="14"/>
      <c r="H2023" s="11"/>
      <c r="I2023" s="15">
        <v>3</v>
      </c>
      <c r="J2023" s="11">
        <v>70</v>
      </c>
      <c r="K2023" s="12">
        <f>CEILING(H2022*J2023/100*0.9,2.5)</f>
        <v>137.5</v>
      </c>
      <c r="M2023" s="9"/>
      <c r="N2023" s="14"/>
      <c r="O2023" s="11"/>
      <c r="P2023" s="15">
        <v>5</v>
      </c>
      <c r="Q2023" s="11">
        <v>40</v>
      </c>
      <c r="R2023" s="12">
        <f>CEILING(O2022*Q2023/100*0.9,5)</f>
        <v>90</v>
      </c>
      <c r="T2023" s="9"/>
      <c r="U2023" s="8">
        <f>IF(V2005&gt;11.5,U2005+2.5,U2005)</f>
        <v>60</v>
      </c>
      <c r="W2023" s="8">
        <f>IF(X2005&gt;11.5,W2005+2.5,W2005)</f>
        <v>42.5</v>
      </c>
      <c r="X2023" s="24"/>
      <c r="Y2023" s="9"/>
      <c r="Z2023" s="9"/>
      <c r="AA2023" s="9"/>
    </row>
    <row r="2024" spans="1:27" ht="16.5" thickTop="1" thickBot="1" x14ac:dyDescent="0.3">
      <c r="A2024" s="9"/>
      <c r="B2024" s="9"/>
      <c r="C2024" s="9"/>
      <c r="D2024" s="9"/>
      <c r="E2024" s="11"/>
      <c r="F2024" s="11"/>
      <c r="G2024" s="14"/>
      <c r="H2024" s="11"/>
      <c r="I2024" s="15">
        <v>3</v>
      </c>
      <c r="J2024" s="11">
        <v>70</v>
      </c>
      <c r="K2024" s="12">
        <f>CEILING(H2022*J2024/100*0.9,2.5)</f>
        <v>137.5</v>
      </c>
      <c r="M2024" s="9"/>
      <c r="N2024" s="14"/>
      <c r="O2024" s="11"/>
      <c r="P2024" s="15">
        <v>5</v>
      </c>
      <c r="Q2024" s="11">
        <v>40</v>
      </c>
      <c r="R2024" s="12">
        <f>CEILING(O2022*Q2024/100*0.9,5)</f>
        <v>90</v>
      </c>
      <c r="T2024" s="9"/>
      <c r="U2024" s="8">
        <f>U2023</f>
        <v>60</v>
      </c>
      <c r="W2024" s="8">
        <f>W2023</f>
        <v>42.5</v>
      </c>
      <c r="X2024" s="24"/>
      <c r="Y2024" s="9"/>
      <c r="Z2024" s="9"/>
      <c r="AA2024" s="9"/>
    </row>
    <row r="2025" spans="1:27" ht="16.5" thickTop="1" thickBot="1" x14ac:dyDescent="0.3">
      <c r="A2025" s="9"/>
      <c r="B2025" s="9"/>
      <c r="C2025" s="9"/>
      <c r="D2025" s="9"/>
      <c r="E2025" s="11"/>
      <c r="F2025" s="11"/>
      <c r="G2025" s="14"/>
      <c r="H2025" s="11"/>
      <c r="I2025" s="15">
        <v>3</v>
      </c>
      <c r="J2025" s="11">
        <v>80</v>
      </c>
      <c r="K2025" s="12">
        <f>CEILING(H2022*J2025/100*0.9,2.5)</f>
        <v>157.5</v>
      </c>
      <c r="M2025" s="9"/>
      <c r="N2025" s="14"/>
      <c r="O2025" s="11"/>
      <c r="P2025" s="15">
        <v>5</v>
      </c>
      <c r="Q2025" s="11">
        <v>50</v>
      </c>
      <c r="R2025" s="12">
        <f>CEILING(O2022*Q2025/100*0.9,5)</f>
        <v>110</v>
      </c>
      <c r="T2025" s="9"/>
      <c r="U2025" s="8">
        <f>U2024</f>
        <v>60</v>
      </c>
      <c r="W2025" s="8">
        <f>W2024</f>
        <v>42.5</v>
      </c>
      <c r="X2025" s="24"/>
      <c r="Y2025" s="9"/>
      <c r="Z2025" s="9"/>
      <c r="AA2025" s="9"/>
    </row>
    <row r="2026" spans="1:27" ht="16.5" thickTop="1" thickBot="1" x14ac:dyDescent="0.3">
      <c r="A2026" s="9"/>
      <c r="B2026" s="9"/>
      <c r="C2026" s="9"/>
      <c r="D2026" s="9"/>
      <c r="E2026" s="11"/>
      <c r="F2026" s="11"/>
      <c r="G2026" s="14"/>
      <c r="H2026" s="11"/>
      <c r="I2026" s="15">
        <v>3</v>
      </c>
      <c r="J2026" s="11">
        <v>80</v>
      </c>
      <c r="K2026" s="12">
        <f>CEILING(H2022*J2026/100*0.9,2.5)</f>
        <v>157.5</v>
      </c>
      <c r="M2026" s="9"/>
      <c r="N2026" s="14"/>
      <c r="O2026" s="11"/>
      <c r="P2026" s="15">
        <v>5</v>
      </c>
      <c r="Q2026" s="11">
        <v>50</v>
      </c>
      <c r="R2026" s="12">
        <f>CEILING(O2022*Q2026/100*0.9,5)</f>
        <v>110</v>
      </c>
      <c r="T2026" s="9"/>
      <c r="U2026" s="8">
        <f>U2025</f>
        <v>60</v>
      </c>
      <c r="W2026" s="8">
        <f>W2025</f>
        <v>42.5</v>
      </c>
      <c r="X2026" s="25"/>
      <c r="Y2026" s="9"/>
      <c r="Z2026" s="9"/>
      <c r="AA2026" s="9"/>
    </row>
    <row r="2027" spans="1:27" ht="16.5" thickTop="1" thickBot="1" x14ac:dyDescent="0.3">
      <c r="A2027" s="9"/>
      <c r="B2027" s="9"/>
      <c r="C2027" s="9"/>
      <c r="D2027" s="9"/>
      <c r="E2027" s="11"/>
      <c r="F2027" s="11"/>
      <c r="G2027" s="14"/>
      <c r="H2027" s="11"/>
      <c r="I2027" s="15">
        <v>3</v>
      </c>
      <c r="J2027" s="11">
        <v>90</v>
      </c>
      <c r="K2027" s="12">
        <f>CEILING(H2022*J2027/100*0.9,2.5)</f>
        <v>177.5</v>
      </c>
      <c r="M2027" s="9"/>
      <c r="N2027" s="14"/>
      <c r="O2027" s="11"/>
      <c r="P2027" s="15">
        <v>5</v>
      </c>
      <c r="Q2027" s="11">
        <v>60</v>
      </c>
      <c r="R2027" s="12">
        <f>CEILING(O2022*Q2027/100*0.9,5)</f>
        <v>135</v>
      </c>
      <c r="T2027" s="9"/>
      <c r="U2027" s="9"/>
      <c r="V2027" s="9"/>
      <c r="W2027" s="9"/>
      <c r="X2027" s="9"/>
      <c r="Y2027" s="9"/>
      <c r="Z2027" s="9"/>
      <c r="AA2027" s="9"/>
    </row>
    <row r="2028" spans="1:27" ht="16.5" thickTop="1" thickBot="1" x14ac:dyDescent="0.3">
      <c r="A2028" s="9"/>
      <c r="B2028" s="1" t="s">
        <v>164</v>
      </c>
      <c r="C2028" s="18">
        <f>IF(H2028&gt;3.4,0,H2028)+IF(O2028&gt;3.4,0,O2028)</f>
        <v>4</v>
      </c>
      <c r="D2028" s="18" t="s">
        <v>15</v>
      </c>
      <c r="E2028" s="34" t="s">
        <v>2</v>
      </c>
      <c r="F2028" s="11"/>
      <c r="G2028" s="14" t="s">
        <v>14</v>
      </c>
      <c r="H2028" s="11">
        <v>3</v>
      </c>
      <c r="I2028" s="11"/>
      <c r="J2028" s="11"/>
      <c r="K2028" s="11"/>
      <c r="L2028" s="9"/>
      <c r="M2028" s="9"/>
      <c r="N2028" s="14" t="s">
        <v>12</v>
      </c>
      <c r="O2028" s="11">
        <v>1</v>
      </c>
      <c r="P2028" s="11"/>
      <c r="Q2028" s="11"/>
      <c r="R2028" s="11"/>
      <c r="S2028" s="9"/>
      <c r="T2028" s="9"/>
      <c r="U2028" s="30"/>
      <c r="V2028" s="29" t="s">
        <v>49</v>
      </c>
      <c r="W2028" s="9"/>
      <c r="X2028" s="31" t="s">
        <v>27</v>
      </c>
      <c r="Y2028" s="9"/>
      <c r="Z2028" s="9"/>
      <c r="AA2028" s="9"/>
    </row>
    <row r="2029" spans="1:27" ht="31.5" thickTop="1" thickBot="1" x14ac:dyDescent="0.3">
      <c r="A2029" s="9"/>
      <c r="B2029" s="9"/>
      <c r="C2029" s="9"/>
      <c r="D2029" s="9"/>
      <c r="E2029" s="11"/>
      <c r="F2029" s="11"/>
      <c r="G2029" s="14"/>
      <c r="H2029" s="20">
        <f>H2022</f>
        <v>217.5</v>
      </c>
      <c r="I2029" s="11" t="s">
        <v>31</v>
      </c>
      <c r="J2029" s="11" t="s">
        <v>30</v>
      </c>
      <c r="K2029" s="11" t="s">
        <v>34</v>
      </c>
      <c r="L2029" s="10" t="s">
        <v>32</v>
      </c>
      <c r="M2029" s="10"/>
      <c r="N2029" s="14" t="s">
        <v>33</v>
      </c>
      <c r="O2029" s="20">
        <f>O2008+IF(S2011&lt;3.5,2.5,5)</f>
        <v>245</v>
      </c>
      <c r="P2029" s="11" t="s">
        <v>31</v>
      </c>
      <c r="Q2029" s="11" t="s">
        <v>30</v>
      </c>
      <c r="R2029" s="11" t="s">
        <v>34</v>
      </c>
      <c r="S2029" s="10" t="s">
        <v>32</v>
      </c>
      <c r="T2029" s="10"/>
      <c r="U2029" s="26" t="s">
        <v>34</v>
      </c>
      <c r="V2029" s="26" t="s">
        <v>48</v>
      </c>
      <c r="W2029" s="26" t="s">
        <v>34</v>
      </c>
      <c r="X2029" s="26" t="s">
        <v>48</v>
      </c>
      <c r="Y2029" s="9"/>
      <c r="Z2029" s="9"/>
      <c r="AA2029" s="9"/>
    </row>
    <row r="2030" spans="1:27" ht="16.5" thickTop="1" thickBot="1" x14ac:dyDescent="0.3">
      <c r="A2030" s="9"/>
      <c r="B2030" s="9"/>
      <c r="C2030" s="9"/>
      <c r="D2030" s="9"/>
      <c r="E2030" s="11"/>
      <c r="F2030" s="11"/>
      <c r="G2030" s="14"/>
      <c r="H2030" s="11"/>
      <c r="I2030" s="15">
        <v>5</v>
      </c>
      <c r="J2030" s="11">
        <v>75</v>
      </c>
      <c r="K2030" s="12">
        <f>CEILING(H2029*0.9*J2030/100,2.5)</f>
        <v>147.5</v>
      </c>
      <c r="M2030" s="9"/>
      <c r="N2030" s="14"/>
      <c r="O2030" s="11"/>
      <c r="P2030" s="15">
        <v>5</v>
      </c>
      <c r="Q2030" s="11">
        <v>65</v>
      </c>
      <c r="R2030" s="12">
        <f>CEILING(O2029*Q2030/100*0.9,5)</f>
        <v>145</v>
      </c>
      <c r="T2030" s="9"/>
      <c r="U2030" s="8">
        <f>IF(V2012&gt;11.5,U2012+2.5,U2012)</f>
        <v>70</v>
      </c>
      <c r="V2030" s="4"/>
      <c r="W2030" s="8">
        <f>IF(X2026&gt;11.5,W2026+2.5,W2026)</f>
        <v>42.5</v>
      </c>
      <c r="X2030" s="24"/>
      <c r="Y2030" s="9"/>
      <c r="Z2030" s="9"/>
      <c r="AA2030" s="9"/>
    </row>
    <row r="2031" spans="1:27" ht="16.5" thickTop="1" thickBot="1" x14ac:dyDescent="0.3">
      <c r="A2031" s="9"/>
      <c r="B2031" s="9"/>
      <c r="C2031" s="9"/>
      <c r="D2031" s="9"/>
      <c r="E2031" s="11"/>
      <c r="F2031" s="11"/>
      <c r="G2031" s="14"/>
      <c r="H2031" s="11"/>
      <c r="I2031" s="15">
        <v>3</v>
      </c>
      <c r="J2031" s="11">
        <v>85</v>
      </c>
      <c r="K2031" s="12">
        <f>CEILING(H2029*0.9*J2031/100,2.5)</f>
        <v>167.5</v>
      </c>
      <c r="M2031" s="9"/>
      <c r="N2031" s="14"/>
      <c r="O2031" s="11"/>
      <c r="P2031" s="15">
        <v>5</v>
      </c>
      <c r="Q2031" s="11">
        <v>65</v>
      </c>
      <c r="R2031" s="12">
        <f>CEILING(O2029*Q2031/100*0.9,5)</f>
        <v>145</v>
      </c>
      <c r="T2031" s="9"/>
      <c r="U2031" s="8">
        <f>U2030</f>
        <v>70</v>
      </c>
      <c r="V2031" s="4"/>
      <c r="W2031" s="8">
        <f>W2030</f>
        <v>42.5</v>
      </c>
      <c r="X2031" s="24"/>
      <c r="Y2031" s="9"/>
      <c r="Z2031" s="9"/>
      <c r="AA2031" s="9"/>
    </row>
    <row r="2032" spans="1:27" ht="16.5" thickTop="1" thickBot="1" x14ac:dyDescent="0.3">
      <c r="A2032" s="9"/>
      <c r="B2032" s="9"/>
      <c r="C2032" s="9"/>
      <c r="D2032" s="9"/>
      <c r="E2032" s="11"/>
      <c r="F2032" s="11"/>
      <c r="G2032" s="14"/>
      <c r="H2032" s="11" t="s">
        <v>35</v>
      </c>
      <c r="I2032" s="15">
        <v>1</v>
      </c>
      <c r="J2032" s="11">
        <v>95</v>
      </c>
      <c r="K2032" s="12">
        <f>CEILING(H2029*0.9*J2032/100,2.5)</f>
        <v>187.5</v>
      </c>
      <c r="M2032" s="9"/>
      <c r="N2032" s="14"/>
      <c r="O2032" s="11"/>
      <c r="P2032" s="15">
        <v>5</v>
      </c>
      <c r="Q2032" s="11">
        <v>75</v>
      </c>
      <c r="R2032" s="12">
        <f>CEILING(O2029*Q2032/100*0.9,5)</f>
        <v>170</v>
      </c>
      <c r="T2032" s="9"/>
      <c r="U2032" s="8">
        <f>U2031</f>
        <v>70</v>
      </c>
      <c r="V2032" s="4"/>
      <c r="W2032" s="8">
        <f>W2031</f>
        <v>42.5</v>
      </c>
      <c r="X2032" s="24"/>
      <c r="Y2032" s="9"/>
      <c r="Z2032" s="9"/>
      <c r="AA2032" s="9"/>
    </row>
    <row r="2033" spans="1:27" ht="16.5" thickTop="1" thickBot="1" x14ac:dyDescent="0.3">
      <c r="A2033" s="9"/>
      <c r="B2033" s="9"/>
      <c r="C2033" s="9"/>
      <c r="D2033" s="9"/>
      <c r="E2033" s="11"/>
      <c r="F2033" s="11"/>
      <c r="G2033" s="14"/>
      <c r="H2033" s="11"/>
      <c r="I2033" s="11"/>
      <c r="J2033" s="11"/>
      <c r="K2033" s="11"/>
      <c r="L2033" s="9"/>
      <c r="M2033" s="9"/>
      <c r="N2033" s="14"/>
      <c r="O2033" s="11"/>
      <c r="P2033" s="15">
        <v>5</v>
      </c>
      <c r="Q2033" s="11">
        <v>75</v>
      </c>
      <c r="R2033" s="12">
        <f>CEILING(O2029*Q2033/100*0.9,5)</f>
        <v>170</v>
      </c>
      <c r="T2033" s="9"/>
      <c r="U2033" s="8">
        <f>U2032</f>
        <v>70</v>
      </c>
      <c r="V2033" s="4"/>
      <c r="W2033" s="8">
        <f>W2032</f>
        <v>42.5</v>
      </c>
      <c r="X2033" s="25"/>
      <c r="Y2033" s="9"/>
      <c r="Z2033" s="9"/>
      <c r="AA2033" s="9"/>
    </row>
    <row r="2034" spans="1:27" ht="16.5" thickTop="1" thickBot="1" x14ac:dyDescent="0.3">
      <c r="A2034" s="9"/>
      <c r="B2034" s="9"/>
      <c r="C2034" s="9"/>
      <c r="D2034" s="9"/>
      <c r="E2034" s="11"/>
      <c r="F2034" s="11"/>
      <c r="G2034" s="14"/>
      <c r="H2034" s="11"/>
      <c r="I2034" s="11"/>
      <c r="J2034" s="11"/>
      <c r="K2034" s="11"/>
      <c r="L2034" s="9"/>
      <c r="M2034" s="9"/>
      <c r="N2034" s="14"/>
      <c r="O2034" s="11"/>
      <c r="P2034" s="16">
        <v>5</v>
      </c>
      <c r="Q2034" s="11">
        <v>85</v>
      </c>
      <c r="R2034" s="12">
        <f>CEILING(O2029*Q2034/100*0.9,5)</f>
        <v>190</v>
      </c>
      <c r="T2034" s="9"/>
      <c r="U2034" s="9"/>
      <c r="V2034" s="9"/>
      <c r="W2034" s="9"/>
      <c r="X2034" s="9"/>
      <c r="Y2034" s="9"/>
      <c r="Z2034" s="9"/>
      <c r="AA2034" s="9"/>
    </row>
    <row r="2035" spans="1:27" ht="16.5" thickTop="1" thickBot="1" x14ac:dyDescent="0.3">
      <c r="A2035" s="9"/>
      <c r="B2035" s="9"/>
      <c r="C2035">
        <f>IF(H2035&gt;3.4,0,H2035)+IF(O2035&gt;3.4,0,O2035)</f>
        <v>2</v>
      </c>
      <c r="D2035" t="s">
        <v>16</v>
      </c>
      <c r="E2035" t="s">
        <v>3</v>
      </c>
      <c r="F2035" s="9"/>
      <c r="G2035" s="14" t="s">
        <v>4</v>
      </c>
      <c r="H2035" s="11">
        <v>4</v>
      </c>
      <c r="I2035" s="11"/>
      <c r="J2035" s="11"/>
      <c r="K2035" s="11"/>
      <c r="L2035" s="9"/>
      <c r="M2035" s="9"/>
      <c r="N2035" s="14" t="s">
        <v>13</v>
      </c>
      <c r="O2035" s="11">
        <v>2</v>
      </c>
      <c r="P2035" s="11"/>
      <c r="Q2035" s="11"/>
      <c r="R2035" s="11"/>
      <c r="S2035" s="9"/>
      <c r="T2035" s="9"/>
      <c r="U2035" s="9"/>
      <c r="V2035" s="28" t="s">
        <v>28</v>
      </c>
      <c r="W2035" s="9"/>
      <c r="X2035" s="27" t="s">
        <v>25</v>
      </c>
      <c r="Y2035" s="9"/>
      <c r="Z2035" s="27" t="s">
        <v>26</v>
      </c>
      <c r="AA2035" s="9"/>
    </row>
    <row r="2036" spans="1:27" ht="31.5" thickTop="1" thickBot="1" x14ac:dyDescent="0.3">
      <c r="A2036" s="9"/>
      <c r="B2036" s="9"/>
      <c r="C2036" s="9"/>
      <c r="D2036" s="9"/>
      <c r="E2036" s="11"/>
      <c r="F2036" s="11"/>
      <c r="G2036" s="14" t="s">
        <v>33</v>
      </c>
      <c r="H2036" s="20">
        <f>H2015</f>
        <v>122.5</v>
      </c>
      <c r="I2036" s="11" t="s">
        <v>31</v>
      </c>
      <c r="J2036" s="11" t="s">
        <v>30</v>
      </c>
      <c r="K2036" s="11" t="s">
        <v>34</v>
      </c>
      <c r="L2036" s="10" t="s">
        <v>32</v>
      </c>
      <c r="M2036" s="10"/>
      <c r="N2036" s="14" t="s">
        <v>33</v>
      </c>
      <c r="O2036" s="20">
        <f>O2015</f>
        <v>285</v>
      </c>
      <c r="P2036" s="11" t="s">
        <v>31</v>
      </c>
      <c r="Q2036" s="11" t="s">
        <v>30</v>
      </c>
      <c r="R2036" s="11" t="s">
        <v>34</v>
      </c>
      <c r="S2036" s="10" t="s">
        <v>32</v>
      </c>
      <c r="T2036" s="10"/>
      <c r="U2036" s="26" t="s">
        <v>34</v>
      </c>
      <c r="V2036" s="26" t="s">
        <v>48</v>
      </c>
      <c r="W2036" s="26" t="s">
        <v>34</v>
      </c>
      <c r="X2036" s="26" t="s">
        <v>48</v>
      </c>
      <c r="Y2036" s="26" t="s">
        <v>34</v>
      </c>
      <c r="Z2036" s="26" t="s">
        <v>48</v>
      </c>
      <c r="AA2036" s="9"/>
    </row>
    <row r="2037" spans="1:27" ht="16.5" thickTop="1" thickBot="1" x14ac:dyDescent="0.3">
      <c r="A2037" s="9"/>
      <c r="B2037" s="9"/>
      <c r="C2037" s="9"/>
      <c r="D2037" s="9"/>
      <c r="E2037" s="11"/>
      <c r="F2037" s="11"/>
      <c r="G2037" s="14"/>
      <c r="H2037" s="11"/>
      <c r="I2037" s="15">
        <v>5</v>
      </c>
      <c r="J2037" s="11">
        <v>40</v>
      </c>
      <c r="K2037" s="12">
        <f>CEILING(H2036*J2037/100*0.9,2.5)</f>
        <v>45</v>
      </c>
      <c r="M2037" s="9"/>
      <c r="N2037" s="14"/>
      <c r="O2037" s="11"/>
      <c r="P2037" s="15">
        <v>3</v>
      </c>
      <c r="Q2037" s="11">
        <v>70</v>
      </c>
      <c r="R2037" s="12">
        <f>CEILING(O2036*Q2037/100*0.9,5)</f>
        <v>180</v>
      </c>
      <c r="T2037" s="9"/>
      <c r="U2037" s="8">
        <f>IF(V2019&gt;11.5,U2019+2.5,U2019)</f>
        <v>17.5</v>
      </c>
      <c r="V2037" s="4"/>
      <c r="W2037" s="8">
        <f>IF(X2019&gt;11.5,W2019+2.5,W2019)</f>
        <v>35</v>
      </c>
      <c r="X2037" s="24"/>
      <c r="Y2037" s="8">
        <f>IF(Z2019&gt;11.5,Y2019+2,Y2019)</f>
        <v>8</v>
      </c>
      <c r="Z2037" s="24"/>
      <c r="AA2037" s="9"/>
    </row>
    <row r="2038" spans="1:27" ht="16.5" thickTop="1" thickBot="1" x14ac:dyDescent="0.3">
      <c r="A2038" s="9"/>
      <c r="B2038" s="9"/>
      <c r="C2038" s="9"/>
      <c r="D2038" s="9"/>
      <c r="E2038" s="11"/>
      <c r="F2038" s="11"/>
      <c r="G2038" s="14"/>
      <c r="H2038" s="11"/>
      <c r="I2038" s="15">
        <v>5</v>
      </c>
      <c r="J2038" s="11">
        <v>40</v>
      </c>
      <c r="K2038" s="12">
        <f>CEILING(H2036*J2038/100*0.9,2.5)</f>
        <v>45</v>
      </c>
      <c r="M2038" s="9"/>
      <c r="N2038" s="14"/>
      <c r="O2038" s="11"/>
      <c r="P2038" s="15">
        <v>3</v>
      </c>
      <c r="Q2038" s="11">
        <v>70</v>
      </c>
      <c r="R2038" s="12">
        <f>CEILING(O2036*Q2038/100*0.9,5)</f>
        <v>180</v>
      </c>
      <c r="T2038" s="9"/>
      <c r="U2038" s="8">
        <f>U2037</f>
        <v>17.5</v>
      </c>
      <c r="V2038" s="3"/>
      <c r="W2038" s="8">
        <f>W2037</f>
        <v>35</v>
      </c>
      <c r="X2038" s="24"/>
      <c r="Y2038" s="8">
        <f>Y2037</f>
        <v>8</v>
      </c>
      <c r="Z2038" s="24"/>
      <c r="AA2038" s="9"/>
    </row>
    <row r="2039" spans="1:27" ht="16.5" thickTop="1" thickBot="1" x14ac:dyDescent="0.3">
      <c r="A2039" s="9"/>
      <c r="B2039" s="9"/>
      <c r="C2039" s="9"/>
      <c r="D2039" s="9"/>
      <c r="E2039" s="11"/>
      <c r="F2039" s="11"/>
      <c r="G2039" s="14"/>
      <c r="H2039" s="11"/>
      <c r="I2039" s="15">
        <v>5</v>
      </c>
      <c r="J2039" s="11">
        <v>50</v>
      </c>
      <c r="K2039" s="12">
        <f>CEILING(H2036*J2039/100*0.9,2.5)</f>
        <v>57.5</v>
      </c>
      <c r="M2039" s="9"/>
      <c r="N2039" s="14"/>
      <c r="O2039" s="11"/>
      <c r="P2039" s="15">
        <v>3</v>
      </c>
      <c r="Q2039" s="11">
        <v>80</v>
      </c>
      <c r="R2039" s="12">
        <f>CEILING(O2036*Q2039/100*0.9,5)</f>
        <v>210</v>
      </c>
      <c r="T2039" s="9"/>
      <c r="U2039" s="8">
        <f>U2038</f>
        <v>17.5</v>
      </c>
      <c r="W2039" s="8">
        <f>W2038</f>
        <v>35</v>
      </c>
      <c r="X2039" s="24"/>
      <c r="Y2039" s="8">
        <f>Y2038</f>
        <v>8</v>
      </c>
      <c r="Z2039" s="24"/>
      <c r="AA2039" s="9"/>
    </row>
    <row r="2040" spans="1:27" ht="16.5" thickTop="1" thickBot="1" x14ac:dyDescent="0.3">
      <c r="A2040" s="9"/>
      <c r="B2040" s="9"/>
      <c r="C2040" s="9"/>
      <c r="D2040" s="9"/>
      <c r="E2040" s="11"/>
      <c r="F2040" s="11"/>
      <c r="G2040" s="14"/>
      <c r="H2040" s="11"/>
      <c r="I2040" s="15">
        <v>5</v>
      </c>
      <c r="J2040" s="11">
        <v>50</v>
      </c>
      <c r="K2040" s="12">
        <f>CEILING(H2036*J2040/100*0.9,2.5)</f>
        <v>57.5</v>
      </c>
      <c r="M2040" s="9"/>
      <c r="N2040" s="14"/>
      <c r="O2040" s="11"/>
      <c r="P2040" s="15">
        <v>3</v>
      </c>
      <c r="Q2040" s="11">
        <v>80</v>
      </c>
      <c r="R2040" s="12">
        <f>CEILING(O2036*Q2040/100*0.9,5)</f>
        <v>210</v>
      </c>
      <c r="T2040" s="9"/>
      <c r="U2040" s="8">
        <f>U2039</f>
        <v>17.5</v>
      </c>
      <c r="W2040" s="8">
        <f>W2039</f>
        <v>35</v>
      </c>
      <c r="X2040" s="25"/>
      <c r="Y2040" s="8">
        <f>Y2039</f>
        <v>8</v>
      </c>
      <c r="Z2040" s="25"/>
      <c r="AA2040" s="9"/>
    </row>
    <row r="2041" spans="1:27" ht="16.5" thickTop="1" thickBot="1" x14ac:dyDescent="0.3">
      <c r="A2041" s="9"/>
      <c r="B2041" s="9"/>
      <c r="C2041" s="9"/>
      <c r="D2041" s="9"/>
      <c r="E2041" s="11"/>
      <c r="F2041" s="11"/>
      <c r="G2041" s="14"/>
      <c r="H2041" s="11"/>
      <c r="I2041" s="16">
        <v>5</v>
      </c>
      <c r="J2041" s="11">
        <v>60</v>
      </c>
      <c r="K2041" s="12">
        <f>CEILING(H2036*J2041/100*0.9,2.5)</f>
        <v>67.5</v>
      </c>
      <c r="M2041" s="9"/>
      <c r="N2041" s="14"/>
      <c r="O2041" s="11"/>
      <c r="P2041" s="16">
        <v>3</v>
      </c>
      <c r="Q2041" s="11">
        <v>90</v>
      </c>
      <c r="R2041" s="12">
        <f>CEILING(O2036*Q2041/100*0.9,5)</f>
        <v>235</v>
      </c>
      <c r="T2041" s="9"/>
      <c r="U2041" s="9"/>
      <c r="V2041" s="9"/>
      <c r="W2041" s="9"/>
      <c r="X2041" s="9"/>
      <c r="Y2041" s="9"/>
      <c r="Z2041" s="9"/>
      <c r="AA2041" s="9"/>
    </row>
    <row r="2042" spans="1:27" ht="16.5" thickTop="1" thickBot="1" x14ac:dyDescent="0.3">
      <c r="A2042" s="9"/>
      <c r="B2042" s="9"/>
      <c r="C2042">
        <f>IF(H2042&gt;3.4,0,H2042)+IF(O2042&gt;3.4,0,O2042)</f>
        <v>2</v>
      </c>
      <c r="D2042" t="s">
        <v>17</v>
      </c>
      <c r="E2042" t="s">
        <v>2</v>
      </c>
      <c r="F2042" s="9"/>
      <c r="G2042" s="14" t="s">
        <v>14</v>
      </c>
      <c r="H2042" s="11">
        <v>4</v>
      </c>
      <c r="I2042" s="11"/>
      <c r="J2042" s="11"/>
      <c r="K2042" s="11"/>
      <c r="L2042" s="9"/>
      <c r="M2042" s="9"/>
      <c r="N2042" s="14" t="s">
        <v>12</v>
      </c>
      <c r="O2042" s="11">
        <v>2</v>
      </c>
      <c r="P2042" s="11"/>
      <c r="Q2042" s="11"/>
      <c r="R2042" s="11"/>
      <c r="S2042" s="9"/>
      <c r="T2042" s="9"/>
      <c r="U2042" s="9"/>
      <c r="V2042" s="27" t="s">
        <v>47</v>
      </c>
      <c r="W2042" s="9"/>
      <c r="X2042" s="17" t="s">
        <v>27</v>
      </c>
      <c r="Y2042" s="9"/>
      <c r="Z2042" s="9"/>
      <c r="AA2042" s="9"/>
    </row>
    <row r="2043" spans="1:27" ht="31.5" thickTop="1" thickBot="1" x14ac:dyDescent="0.3">
      <c r="A2043" s="9"/>
      <c r="B2043" s="9"/>
      <c r="C2043" s="9"/>
      <c r="D2043" s="9"/>
      <c r="E2043" s="11"/>
      <c r="F2043" s="11"/>
      <c r="G2043" s="14" t="s">
        <v>33</v>
      </c>
      <c r="H2043" s="20">
        <f>H2029</f>
        <v>217.5</v>
      </c>
      <c r="I2043" s="11" t="s">
        <v>31</v>
      </c>
      <c r="J2043" s="11" t="s">
        <v>30</v>
      </c>
      <c r="K2043" s="11" t="s">
        <v>34</v>
      </c>
      <c r="L2043" s="10" t="s">
        <v>32</v>
      </c>
      <c r="M2043" s="10"/>
      <c r="N2043" s="14" t="s">
        <v>33</v>
      </c>
      <c r="O2043" s="20">
        <f>O2029</f>
        <v>245</v>
      </c>
      <c r="P2043" s="11" t="s">
        <v>31</v>
      </c>
      <c r="Q2043" s="11" t="s">
        <v>30</v>
      </c>
      <c r="R2043" s="11" t="s">
        <v>34</v>
      </c>
      <c r="S2043" s="10" t="s">
        <v>32</v>
      </c>
      <c r="T2043" s="10"/>
      <c r="U2043" s="26" t="s">
        <v>34</v>
      </c>
      <c r="V2043" s="26" t="s">
        <v>48</v>
      </c>
      <c r="W2043" s="26" t="s">
        <v>34</v>
      </c>
      <c r="X2043" s="26" t="s">
        <v>48</v>
      </c>
      <c r="Y2043" s="9"/>
      <c r="Z2043" s="9"/>
      <c r="AA2043" s="9"/>
    </row>
    <row r="2044" spans="1:27" ht="16.5" thickTop="1" thickBot="1" x14ac:dyDescent="0.3">
      <c r="A2044" s="9"/>
      <c r="B2044" s="9"/>
      <c r="C2044" s="9"/>
      <c r="D2044" s="9"/>
      <c r="E2044" s="11"/>
      <c r="F2044" s="11"/>
      <c r="G2044" s="14"/>
      <c r="H2044" s="11"/>
      <c r="I2044" s="15">
        <v>5</v>
      </c>
      <c r="J2044" s="11">
        <v>40</v>
      </c>
      <c r="K2044" s="12">
        <f>CEILING(H2043*J2044/100*0.9,2.5)</f>
        <v>80</v>
      </c>
      <c r="M2044" s="9"/>
      <c r="N2044" s="14"/>
      <c r="O2044" s="11"/>
      <c r="P2044" s="15">
        <v>3</v>
      </c>
      <c r="Q2044" s="11">
        <v>70</v>
      </c>
      <c r="R2044" s="12">
        <f>CEILING(O2043*Q2044/100*0.9,5)</f>
        <v>155</v>
      </c>
      <c r="T2044" s="9"/>
      <c r="U2044" s="8">
        <f>IF(V2026&gt;11.5,U2026+2.5,U2026)</f>
        <v>60</v>
      </c>
      <c r="W2044" s="8">
        <f>IF(X2026&gt;11.5,W2026+2.5,W2026)</f>
        <v>42.5</v>
      </c>
      <c r="X2044" s="24"/>
      <c r="Y2044" s="9"/>
      <c r="Z2044" s="9"/>
      <c r="AA2044" s="9"/>
    </row>
    <row r="2045" spans="1:27" ht="16.5" thickTop="1" thickBot="1" x14ac:dyDescent="0.3">
      <c r="A2045" s="9"/>
      <c r="B2045" s="9"/>
      <c r="C2045" s="9"/>
      <c r="D2045" s="9"/>
      <c r="E2045" s="11"/>
      <c r="F2045" s="11"/>
      <c r="G2045" s="14"/>
      <c r="H2045" s="11"/>
      <c r="I2045" s="15">
        <v>5</v>
      </c>
      <c r="J2045" s="11">
        <v>40</v>
      </c>
      <c r="K2045" s="12">
        <f>CEILING(H2043*J2045/100*0.9,2.5)</f>
        <v>80</v>
      </c>
      <c r="M2045" s="9"/>
      <c r="N2045" s="14"/>
      <c r="O2045" s="11"/>
      <c r="P2045" s="15">
        <v>3</v>
      </c>
      <c r="Q2045" s="11">
        <v>70</v>
      </c>
      <c r="R2045" s="12">
        <f>CEILING(O2043*Q2045/100*0.9,5)</f>
        <v>155</v>
      </c>
      <c r="T2045" s="9"/>
      <c r="U2045" s="8">
        <f>U2044</f>
        <v>60</v>
      </c>
      <c r="W2045" s="8">
        <f>W2044</f>
        <v>42.5</v>
      </c>
      <c r="X2045" s="24"/>
      <c r="Y2045" s="9"/>
      <c r="Z2045" s="9"/>
      <c r="AA2045" s="9"/>
    </row>
    <row r="2046" spans="1:27" ht="16.5" thickTop="1" thickBot="1" x14ac:dyDescent="0.3">
      <c r="A2046" s="9"/>
      <c r="B2046" s="9"/>
      <c r="C2046" s="9"/>
      <c r="D2046" s="9"/>
      <c r="E2046" s="11"/>
      <c r="F2046" s="11"/>
      <c r="G2046" s="14"/>
      <c r="H2046" s="11"/>
      <c r="I2046" s="15">
        <v>5</v>
      </c>
      <c r="J2046" s="11">
        <v>50</v>
      </c>
      <c r="K2046" s="12">
        <f>CEILING(H2043*J2046/100*0.9,2.5)</f>
        <v>100</v>
      </c>
      <c r="M2046" s="9"/>
      <c r="N2046" s="14"/>
      <c r="O2046" s="11"/>
      <c r="P2046" s="15">
        <v>3</v>
      </c>
      <c r="Q2046" s="11">
        <v>80</v>
      </c>
      <c r="R2046" s="12">
        <f>CEILING(O2043*Q2046/100*0.9,5)</f>
        <v>180</v>
      </c>
      <c r="T2046" s="9"/>
      <c r="U2046" s="8">
        <f>U2045</f>
        <v>60</v>
      </c>
      <c r="W2046" s="8">
        <f>W2045</f>
        <v>42.5</v>
      </c>
      <c r="X2046" s="24"/>
      <c r="Y2046" s="9"/>
      <c r="Z2046" s="9"/>
      <c r="AA2046" s="9"/>
    </row>
    <row r="2047" spans="1:27" ht="16.5" thickTop="1" thickBot="1" x14ac:dyDescent="0.3">
      <c r="A2047" s="9"/>
      <c r="B2047" s="9"/>
      <c r="C2047" s="9"/>
      <c r="D2047" s="9"/>
      <c r="E2047" s="11"/>
      <c r="F2047" s="11"/>
      <c r="G2047" s="14"/>
      <c r="H2047" s="11"/>
      <c r="I2047" s="15">
        <v>5</v>
      </c>
      <c r="J2047" s="11">
        <v>50</v>
      </c>
      <c r="K2047" s="12">
        <f>CEILING(H2043*J2047/100*0.9,2.5)</f>
        <v>100</v>
      </c>
      <c r="M2047" s="9"/>
      <c r="N2047" s="14"/>
      <c r="O2047" s="11"/>
      <c r="P2047" s="15">
        <v>3</v>
      </c>
      <c r="Q2047" s="11">
        <v>80</v>
      </c>
      <c r="R2047" s="12">
        <f>CEILING(O2043*Q2047/100*0.9,5)</f>
        <v>180</v>
      </c>
      <c r="T2047" s="9"/>
      <c r="U2047" s="8">
        <f>U2046</f>
        <v>60</v>
      </c>
      <c r="W2047" s="8">
        <f>W2046</f>
        <v>42.5</v>
      </c>
      <c r="X2047" s="25"/>
      <c r="Y2047" s="9"/>
      <c r="Z2047" s="9"/>
      <c r="AA2047" s="9"/>
    </row>
    <row r="2048" spans="1:27" ht="16.5" thickTop="1" thickBot="1" x14ac:dyDescent="0.3">
      <c r="A2048" s="9"/>
      <c r="B2048" s="9"/>
      <c r="C2048" s="9"/>
      <c r="D2048" s="9"/>
      <c r="E2048" s="11"/>
      <c r="F2048" s="11"/>
      <c r="G2048" s="14"/>
      <c r="H2048" s="11"/>
      <c r="I2048" s="16">
        <v>5</v>
      </c>
      <c r="J2048" s="11">
        <v>60</v>
      </c>
      <c r="K2048" s="12">
        <f>CEILING(H2043*J2048/100*0.9,2.5)</f>
        <v>117.5</v>
      </c>
      <c r="M2048" s="9"/>
      <c r="N2048" s="14"/>
      <c r="O2048" s="11"/>
      <c r="P2048" s="16">
        <v>3</v>
      </c>
      <c r="Q2048" s="11">
        <v>90</v>
      </c>
      <c r="R2048" s="12">
        <f>CEILING(O2043*Q2048/100*0.9,5)</f>
        <v>200</v>
      </c>
      <c r="T2048" s="9"/>
      <c r="U2048" s="9"/>
      <c r="V2048" s="9"/>
      <c r="W2048" s="9"/>
      <c r="X2048" s="9"/>
      <c r="Y2048" s="9"/>
      <c r="Z2048" s="9"/>
      <c r="AA2048" s="9"/>
    </row>
    <row r="2049" spans="1:27" ht="16.5" thickTop="1" thickBot="1" x14ac:dyDescent="0.3">
      <c r="A2049" s="9"/>
      <c r="B2049" s="1" t="s">
        <v>165</v>
      </c>
      <c r="C2049">
        <f>IF(H2049&gt;3.4,0,H2049)+IF(O2049&gt;3.4,0,O2049)</f>
        <v>4</v>
      </c>
      <c r="D2049" t="s">
        <v>15</v>
      </c>
      <c r="E2049" t="s">
        <v>2</v>
      </c>
      <c r="F2049" s="9"/>
      <c r="G2049" s="14" t="s">
        <v>14</v>
      </c>
      <c r="H2049" s="11">
        <v>1</v>
      </c>
      <c r="I2049" s="11"/>
      <c r="J2049" s="11"/>
      <c r="K2049" s="11"/>
      <c r="L2049" s="9"/>
      <c r="M2049" s="9"/>
      <c r="N2049" s="14" t="s">
        <v>12</v>
      </c>
      <c r="O2049" s="11">
        <v>3</v>
      </c>
      <c r="P2049" s="11"/>
      <c r="Q2049" s="11"/>
      <c r="R2049" s="11"/>
      <c r="S2049" s="9"/>
      <c r="T2049" s="9"/>
      <c r="U2049" s="30"/>
      <c r="V2049" s="29" t="s">
        <v>49</v>
      </c>
      <c r="W2049" s="9"/>
      <c r="X2049" s="31" t="s">
        <v>27</v>
      </c>
      <c r="Y2049" s="9"/>
      <c r="Z2049" s="9"/>
      <c r="AA2049" s="9"/>
    </row>
    <row r="2050" spans="1:27" ht="31.5" thickTop="1" thickBot="1" x14ac:dyDescent="0.3">
      <c r="A2050" s="9"/>
      <c r="B2050" s="9"/>
      <c r="C2050" s="9"/>
      <c r="D2050" s="9"/>
      <c r="E2050" s="11"/>
      <c r="F2050" s="11"/>
      <c r="G2050" s="14" t="s">
        <v>33</v>
      </c>
      <c r="H2050" s="20">
        <f>H2043+IF(L2032&lt;3.5,2.5,5)</f>
        <v>220</v>
      </c>
      <c r="I2050" s="11" t="s">
        <v>31</v>
      </c>
      <c r="J2050" s="11" t="s">
        <v>30</v>
      </c>
      <c r="K2050" s="11" t="s">
        <v>34</v>
      </c>
      <c r="L2050" s="10" t="s">
        <v>32</v>
      </c>
      <c r="M2050" s="10"/>
      <c r="N2050" s="14"/>
      <c r="O2050" s="20">
        <f>O2043</f>
        <v>245</v>
      </c>
      <c r="P2050" s="11" t="s">
        <v>31</v>
      </c>
      <c r="Q2050" s="11" t="s">
        <v>30</v>
      </c>
      <c r="R2050" s="11" t="s">
        <v>34</v>
      </c>
      <c r="S2050" s="10" t="s">
        <v>32</v>
      </c>
      <c r="T2050" s="10"/>
      <c r="U2050" s="26" t="s">
        <v>34</v>
      </c>
      <c r="V2050" s="26" t="s">
        <v>48</v>
      </c>
      <c r="W2050" s="26" t="s">
        <v>34</v>
      </c>
      <c r="X2050" s="26" t="s">
        <v>48</v>
      </c>
      <c r="Y2050" s="9"/>
      <c r="Z2050" s="9"/>
      <c r="AA2050" s="9"/>
    </row>
    <row r="2051" spans="1:27" ht="16.5" thickTop="1" thickBot="1" x14ac:dyDescent="0.3">
      <c r="A2051" s="9"/>
      <c r="B2051" s="9"/>
      <c r="C2051" s="9"/>
      <c r="D2051" s="9"/>
      <c r="E2051" s="11"/>
      <c r="F2051" s="11"/>
      <c r="G2051" s="14"/>
      <c r="H2051" s="11"/>
      <c r="I2051" s="15">
        <v>5</v>
      </c>
      <c r="J2051" s="11">
        <v>65</v>
      </c>
      <c r="K2051" s="12">
        <f>CEILING(H2050*J2051/100*0.9,2.5)</f>
        <v>130</v>
      </c>
      <c r="M2051" s="9"/>
      <c r="N2051" s="14"/>
      <c r="O2051" s="11"/>
      <c r="P2051" s="15">
        <v>5</v>
      </c>
      <c r="Q2051" s="11">
        <v>75</v>
      </c>
      <c r="R2051" s="12">
        <f>CEILING(O2050*0.9*Q2051/100,5)</f>
        <v>170</v>
      </c>
      <c r="T2051" s="9"/>
      <c r="U2051" s="8">
        <f>IF(V2033&gt;11.5,U2033+2.5,U2033)</f>
        <v>70</v>
      </c>
      <c r="V2051" s="4"/>
      <c r="W2051" s="8">
        <f>IF(X2047&gt;11.5,W2047+2.5,W2047)</f>
        <v>42.5</v>
      </c>
      <c r="X2051" s="24"/>
      <c r="Y2051" s="9"/>
      <c r="Z2051" s="9"/>
      <c r="AA2051" s="9"/>
    </row>
    <row r="2052" spans="1:27" ht="16.5" thickTop="1" thickBot="1" x14ac:dyDescent="0.3">
      <c r="A2052" s="9"/>
      <c r="B2052" s="9"/>
      <c r="C2052" s="9"/>
      <c r="D2052" s="9"/>
      <c r="E2052" s="11"/>
      <c r="F2052" s="11"/>
      <c r="G2052" s="14"/>
      <c r="H2052" s="11"/>
      <c r="I2052" s="15">
        <v>5</v>
      </c>
      <c r="J2052" s="11">
        <v>65</v>
      </c>
      <c r="K2052" s="12">
        <f>CEILING(H2050*J2052/100*0.9,2.5)</f>
        <v>130</v>
      </c>
      <c r="M2052" s="9"/>
      <c r="N2052" s="14"/>
      <c r="O2052" s="11"/>
      <c r="P2052" s="15">
        <v>3</v>
      </c>
      <c r="Q2052" s="11">
        <v>85</v>
      </c>
      <c r="R2052" s="12">
        <f>CEILING(O2050*0.9*Q2052/100,5)</f>
        <v>190</v>
      </c>
      <c r="T2052" s="9"/>
      <c r="U2052" s="8">
        <f>U2051</f>
        <v>70</v>
      </c>
      <c r="V2052" s="4"/>
      <c r="W2052" s="8">
        <f>W2051</f>
        <v>42.5</v>
      </c>
      <c r="X2052" s="24"/>
      <c r="Y2052" s="9"/>
      <c r="Z2052" s="9"/>
      <c r="AA2052" s="9"/>
    </row>
    <row r="2053" spans="1:27" ht="16.5" thickTop="1" thickBot="1" x14ac:dyDescent="0.3">
      <c r="A2053" s="9"/>
      <c r="B2053" s="9"/>
      <c r="C2053" s="9"/>
      <c r="D2053" s="9"/>
      <c r="E2053" s="11"/>
      <c r="F2053" s="11"/>
      <c r="G2053" s="14"/>
      <c r="H2053" s="11"/>
      <c r="I2053" s="15">
        <v>5</v>
      </c>
      <c r="J2053" s="11">
        <v>75</v>
      </c>
      <c r="K2053" s="12">
        <f>CEILING(H2050*J2053/100*0.9,2.5)</f>
        <v>150</v>
      </c>
      <c r="M2053" s="9"/>
      <c r="N2053" s="14"/>
      <c r="O2053" s="11" t="s">
        <v>35</v>
      </c>
      <c r="P2053" s="15">
        <v>1</v>
      </c>
      <c r="Q2053" s="11">
        <v>95</v>
      </c>
      <c r="R2053" s="12">
        <f>CEILING(O2050*0.9*Q2053/100,5)</f>
        <v>210</v>
      </c>
      <c r="T2053" s="9"/>
      <c r="U2053" s="8">
        <f>U2052</f>
        <v>70</v>
      </c>
      <c r="V2053" s="4"/>
      <c r="W2053" s="8">
        <f>W2052</f>
        <v>42.5</v>
      </c>
      <c r="X2053" s="24"/>
      <c r="Y2053" s="9"/>
      <c r="Z2053" s="9"/>
      <c r="AA2053" s="9"/>
    </row>
    <row r="2054" spans="1:27" ht="16.5" thickTop="1" thickBot="1" x14ac:dyDescent="0.3">
      <c r="A2054" s="9"/>
      <c r="B2054" s="9"/>
      <c r="C2054" s="9"/>
      <c r="D2054" s="9"/>
      <c r="E2054" s="11"/>
      <c r="F2054" s="11"/>
      <c r="G2054" s="14"/>
      <c r="H2054" s="11"/>
      <c r="I2054" s="15">
        <v>5</v>
      </c>
      <c r="J2054" s="11">
        <v>75</v>
      </c>
      <c r="K2054" s="12">
        <f>CEILING(H2050*J2054/100*0.9,2.5)</f>
        <v>150</v>
      </c>
      <c r="M2054" s="9"/>
      <c r="N2054" s="14"/>
      <c r="O2054" s="11"/>
      <c r="P2054" s="11"/>
      <c r="Q2054" s="11"/>
      <c r="R2054" s="11"/>
      <c r="S2054" s="9"/>
      <c r="T2054" s="9"/>
      <c r="U2054" s="8">
        <f>U2053</f>
        <v>70</v>
      </c>
      <c r="V2054" s="4"/>
      <c r="W2054" s="8">
        <f>W2053</f>
        <v>42.5</v>
      </c>
      <c r="X2054" s="25"/>
      <c r="Y2054" s="9"/>
      <c r="Z2054" s="9"/>
      <c r="AA2054" s="9"/>
    </row>
    <row r="2055" spans="1:27" ht="16.5" thickTop="1" thickBot="1" x14ac:dyDescent="0.3">
      <c r="A2055" s="9"/>
      <c r="B2055" s="9"/>
      <c r="C2055" s="9"/>
      <c r="D2055" s="9"/>
      <c r="E2055" s="11"/>
      <c r="F2055" s="11"/>
      <c r="G2055" s="14"/>
      <c r="H2055" s="11"/>
      <c r="I2055" s="15">
        <v>5</v>
      </c>
      <c r="J2055" s="11">
        <v>85</v>
      </c>
      <c r="K2055" s="12">
        <f>CEILING(H2050*J2055/100*0.9,2.5)</f>
        <v>170</v>
      </c>
      <c r="M2055" s="9"/>
      <c r="N2055" s="14"/>
      <c r="O2055" s="11"/>
      <c r="P2055" s="11"/>
      <c r="Q2055" s="11"/>
      <c r="R2055" s="11"/>
      <c r="S2055" s="9"/>
      <c r="T2055" s="9"/>
      <c r="U2055" s="9"/>
      <c r="V2055" s="9"/>
      <c r="W2055" s="9"/>
      <c r="X2055" s="9"/>
      <c r="Y2055" s="9"/>
      <c r="Z2055" s="9"/>
      <c r="AA2055" s="9"/>
    </row>
    <row r="2056" spans="1:27" ht="16.5" thickTop="1" thickBot="1" x14ac:dyDescent="0.3">
      <c r="A2056" s="9"/>
      <c r="B2056" s="9"/>
      <c r="C2056">
        <f>IF(H2056&gt;3.4,0,H2056)+IF(O2056&gt;3.4,0,O2056)</f>
        <v>4</v>
      </c>
      <c r="D2056" t="s">
        <v>16</v>
      </c>
      <c r="E2056" t="s">
        <v>3</v>
      </c>
      <c r="F2056" s="9"/>
      <c r="G2056" s="14" t="s">
        <v>4</v>
      </c>
      <c r="H2056" s="11">
        <v>1</v>
      </c>
      <c r="I2056" s="11"/>
      <c r="J2056" s="11"/>
      <c r="K2056" s="11"/>
      <c r="L2056" s="9"/>
      <c r="M2056" s="9"/>
      <c r="N2056" s="14" t="s">
        <v>13</v>
      </c>
      <c r="O2056" s="11">
        <v>3</v>
      </c>
      <c r="P2056" s="11"/>
      <c r="Q2056" s="11"/>
      <c r="R2056" s="11"/>
      <c r="S2056" s="9"/>
      <c r="T2056" s="9"/>
      <c r="U2056" s="9"/>
      <c r="V2056" s="28" t="s">
        <v>28</v>
      </c>
      <c r="W2056" s="9"/>
      <c r="X2056" s="27" t="s">
        <v>25</v>
      </c>
      <c r="Y2056" s="9"/>
      <c r="Z2056" s="27" t="s">
        <v>26</v>
      </c>
      <c r="AA2056" s="9"/>
    </row>
    <row r="2057" spans="1:27" ht="31.5" thickTop="1" thickBot="1" x14ac:dyDescent="0.3">
      <c r="A2057" s="9"/>
      <c r="B2057" s="9"/>
      <c r="C2057" s="9"/>
      <c r="D2057" s="9"/>
      <c r="E2057" s="11"/>
      <c r="F2057" s="11"/>
      <c r="G2057" s="14" t="s">
        <v>33</v>
      </c>
      <c r="H2057" s="20">
        <f>H2015+IF(L2018&lt;3.5,2.5,5)</f>
        <v>125</v>
      </c>
      <c r="I2057" s="11" t="s">
        <v>31</v>
      </c>
      <c r="J2057" s="11" t="s">
        <v>30</v>
      </c>
      <c r="K2057" s="11" t="s">
        <v>34</v>
      </c>
      <c r="L2057" s="10" t="s">
        <v>32</v>
      </c>
      <c r="M2057" s="10"/>
      <c r="N2057" s="14"/>
      <c r="O2057" s="20">
        <f>O2036</f>
        <v>285</v>
      </c>
      <c r="P2057" s="11" t="s">
        <v>31</v>
      </c>
      <c r="Q2057" s="11" t="s">
        <v>30</v>
      </c>
      <c r="R2057" s="11" t="s">
        <v>34</v>
      </c>
      <c r="S2057" s="10" t="s">
        <v>32</v>
      </c>
      <c r="T2057" s="10"/>
      <c r="U2057" s="26" t="s">
        <v>34</v>
      </c>
      <c r="V2057" s="26" t="s">
        <v>48</v>
      </c>
      <c r="W2057" s="26" t="s">
        <v>34</v>
      </c>
      <c r="X2057" s="26" t="s">
        <v>48</v>
      </c>
      <c r="Y2057" s="26" t="s">
        <v>34</v>
      </c>
      <c r="Z2057" s="26" t="s">
        <v>48</v>
      </c>
      <c r="AA2057" s="9"/>
    </row>
    <row r="2058" spans="1:27" ht="16.5" thickTop="1" thickBot="1" x14ac:dyDescent="0.3">
      <c r="A2058" s="9"/>
      <c r="B2058" s="9"/>
      <c r="C2058" s="9"/>
      <c r="D2058" s="9"/>
      <c r="E2058" s="11"/>
      <c r="F2058" s="11"/>
      <c r="G2058" s="14"/>
      <c r="H2058" s="11"/>
      <c r="I2058" s="15">
        <v>5</v>
      </c>
      <c r="J2058" s="11">
        <v>65</v>
      </c>
      <c r="K2058" s="12">
        <f>CEILING(H2057*J2058/100*0.9,2.5)</f>
        <v>75</v>
      </c>
      <c r="M2058" s="9"/>
      <c r="N2058" s="14"/>
      <c r="O2058" s="11"/>
      <c r="P2058" s="15">
        <v>5</v>
      </c>
      <c r="Q2058" s="11">
        <v>75</v>
      </c>
      <c r="R2058" s="12">
        <f>CEILING(O2057*0.9*Q2058/100,5)</f>
        <v>195</v>
      </c>
      <c r="T2058" s="9"/>
      <c r="U2058" s="8">
        <f>IF(V2040&gt;11.5,U2040+2.5,U2040)</f>
        <v>17.5</v>
      </c>
      <c r="V2058" s="4"/>
      <c r="W2058" s="8">
        <f>IF(X2040&gt;11.5,W2040+2.5,W2040)</f>
        <v>35</v>
      </c>
      <c r="X2058" s="24"/>
      <c r="Y2058" s="8">
        <f>IF(Z2040&gt;11.5,Y2040+2,Y2040)</f>
        <v>8</v>
      </c>
      <c r="Z2058" s="24"/>
      <c r="AA2058" s="9"/>
    </row>
    <row r="2059" spans="1:27" ht="16.5" thickTop="1" thickBot="1" x14ac:dyDescent="0.3">
      <c r="A2059" s="9"/>
      <c r="B2059" s="9"/>
      <c r="C2059" s="9"/>
      <c r="D2059" s="9"/>
      <c r="E2059" s="11"/>
      <c r="F2059" s="11"/>
      <c r="G2059" s="14"/>
      <c r="H2059" s="11"/>
      <c r="I2059" s="15">
        <v>5</v>
      </c>
      <c r="J2059" s="11">
        <v>65</v>
      </c>
      <c r="K2059" s="12">
        <f>CEILING(H2057*J2059/100*0.9,2.5)</f>
        <v>75</v>
      </c>
      <c r="M2059" s="9"/>
      <c r="N2059" s="14"/>
      <c r="O2059" s="11"/>
      <c r="P2059" s="15">
        <v>3</v>
      </c>
      <c r="Q2059" s="11">
        <v>85</v>
      </c>
      <c r="R2059" s="12">
        <f>CEILING(O2057*0.9*Q2059/100,5)</f>
        <v>220</v>
      </c>
      <c r="T2059" s="9"/>
      <c r="U2059" s="8">
        <f>U2058</f>
        <v>17.5</v>
      </c>
      <c r="V2059" s="3"/>
      <c r="W2059" s="8">
        <f>W2058</f>
        <v>35</v>
      </c>
      <c r="X2059" s="24"/>
      <c r="Y2059" s="8">
        <f>Y2058</f>
        <v>8</v>
      </c>
      <c r="Z2059" s="24"/>
      <c r="AA2059" s="9"/>
    </row>
    <row r="2060" spans="1:27" ht="16.5" thickTop="1" thickBot="1" x14ac:dyDescent="0.3">
      <c r="A2060" s="9"/>
      <c r="B2060" s="9"/>
      <c r="C2060" s="9"/>
      <c r="D2060" s="9"/>
      <c r="E2060" s="11"/>
      <c r="F2060" s="11"/>
      <c r="G2060" s="14"/>
      <c r="H2060" s="11"/>
      <c r="I2060" s="15">
        <v>5</v>
      </c>
      <c r="J2060" s="11">
        <v>75</v>
      </c>
      <c r="K2060" s="12">
        <f>CEILING(H2057*J2060/100*0.9,2.5)</f>
        <v>85</v>
      </c>
      <c r="M2060" s="9"/>
      <c r="N2060" s="14"/>
      <c r="O2060" s="11" t="s">
        <v>35</v>
      </c>
      <c r="P2060" s="15">
        <v>1</v>
      </c>
      <c r="Q2060" s="11">
        <v>95</v>
      </c>
      <c r="R2060" s="12">
        <f>CEILING(O2057*0.9*Q2060/100,5)</f>
        <v>245</v>
      </c>
      <c r="T2060" s="9"/>
      <c r="U2060" s="8">
        <f>U2059</f>
        <v>17.5</v>
      </c>
      <c r="W2060" s="8">
        <f>W2059</f>
        <v>35</v>
      </c>
      <c r="X2060" s="24"/>
      <c r="Y2060" s="8">
        <f>Y2059</f>
        <v>8</v>
      </c>
      <c r="Z2060" s="24"/>
      <c r="AA2060" s="9"/>
    </row>
    <row r="2061" spans="1:27" ht="16.5" thickTop="1" thickBot="1" x14ac:dyDescent="0.3">
      <c r="A2061" s="9"/>
      <c r="B2061" s="9"/>
      <c r="C2061" s="9"/>
      <c r="D2061" s="9"/>
      <c r="E2061" s="11"/>
      <c r="F2061" s="11"/>
      <c r="G2061" s="14"/>
      <c r="H2061" s="11"/>
      <c r="I2061" s="15">
        <v>5</v>
      </c>
      <c r="J2061" s="11">
        <v>75</v>
      </c>
      <c r="K2061" s="12">
        <f>CEILING(H2057*J2061/100*0.9,2.5)</f>
        <v>85</v>
      </c>
      <c r="M2061" s="9"/>
      <c r="N2061" s="14"/>
      <c r="O2061" s="11"/>
      <c r="P2061" s="11"/>
      <c r="Q2061" s="11"/>
      <c r="R2061" s="11"/>
      <c r="S2061" s="9"/>
      <c r="T2061" s="9"/>
      <c r="U2061" s="8">
        <f>U2060</f>
        <v>17.5</v>
      </c>
      <c r="W2061" s="8">
        <f>W2060</f>
        <v>35</v>
      </c>
      <c r="X2061" s="25"/>
      <c r="Y2061" s="8">
        <f>Y2060</f>
        <v>8</v>
      </c>
      <c r="Z2061" s="25"/>
      <c r="AA2061" s="9"/>
    </row>
    <row r="2062" spans="1:27" ht="16.5" thickTop="1" thickBot="1" x14ac:dyDescent="0.3">
      <c r="A2062" s="9"/>
      <c r="B2062" s="9"/>
      <c r="C2062" s="9"/>
      <c r="D2062" s="9"/>
      <c r="E2062" s="11"/>
      <c r="F2062" s="11"/>
      <c r="G2062" s="14"/>
      <c r="H2062" s="11"/>
      <c r="I2062" s="15">
        <v>5</v>
      </c>
      <c r="J2062" s="11">
        <v>85</v>
      </c>
      <c r="K2062" s="12">
        <f>CEILING(H2057*J2062/100*0.9,2.5)</f>
        <v>97.5</v>
      </c>
      <c r="M2062" s="9"/>
      <c r="N2062" s="14"/>
      <c r="O2062" s="11"/>
      <c r="P2062" s="11"/>
      <c r="Q2062" s="11"/>
      <c r="R2062" s="11"/>
      <c r="S2062" s="9"/>
      <c r="T2062" s="9"/>
      <c r="U2062" s="9"/>
      <c r="V2062" s="9"/>
      <c r="W2062" s="9"/>
      <c r="X2062" s="9"/>
      <c r="Y2062" s="9"/>
      <c r="Z2062" s="9"/>
      <c r="AA2062" s="9"/>
    </row>
    <row r="2063" spans="1:27" ht="16.5" thickTop="1" thickBot="1" x14ac:dyDescent="0.3">
      <c r="A2063" s="9"/>
      <c r="B2063" s="9"/>
      <c r="C2063">
        <f>IF(H2063&gt;3.4,0,H2063)+IF(O2063&gt;3.4,0,O2063)</f>
        <v>2</v>
      </c>
      <c r="D2063" t="s">
        <v>17</v>
      </c>
      <c r="E2063" t="s">
        <v>2</v>
      </c>
      <c r="F2063" s="9"/>
      <c r="G2063" s="14" t="s">
        <v>14</v>
      </c>
      <c r="H2063" s="11">
        <v>2</v>
      </c>
      <c r="I2063" s="11"/>
      <c r="J2063" s="11"/>
      <c r="K2063" s="11"/>
      <c r="L2063" s="9"/>
      <c r="M2063" s="9"/>
      <c r="N2063" s="14" t="s">
        <v>12</v>
      </c>
      <c r="O2063" s="11">
        <v>4</v>
      </c>
      <c r="P2063" s="11"/>
      <c r="Q2063" s="11"/>
      <c r="R2063" s="11"/>
      <c r="S2063" s="9"/>
      <c r="T2063" s="9"/>
      <c r="U2063" s="9"/>
      <c r="V2063" s="27" t="s">
        <v>47</v>
      </c>
      <c r="W2063" s="9"/>
      <c r="X2063" s="17" t="s">
        <v>27</v>
      </c>
      <c r="Y2063" s="9"/>
      <c r="Z2063" s="9"/>
      <c r="AA2063" s="9"/>
    </row>
    <row r="2064" spans="1:27" ht="31.5" thickTop="1" thickBot="1" x14ac:dyDescent="0.3">
      <c r="A2064" s="9"/>
      <c r="B2064" s="9"/>
      <c r="C2064" s="9"/>
      <c r="D2064" s="9"/>
      <c r="E2064" s="11"/>
      <c r="F2064" s="11"/>
      <c r="G2064" s="14" t="s">
        <v>33</v>
      </c>
      <c r="H2064" s="19">
        <f>H2050</f>
        <v>220</v>
      </c>
      <c r="I2064" s="11" t="s">
        <v>31</v>
      </c>
      <c r="J2064" s="11" t="s">
        <v>30</v>
      </c>
      <c r="K2064" s="11" t="s">
        <v>34</v>
      </c>
      <c r="L2064" s="10" t="s">
        <v>32</v>
      </c>
      <c r="M2064" s="10"/>
      <c r="N2064" s="14" t="s">
        <v>33</v>
      </c>
      <c r="O2064" s="20">
        <f>O2050</f>
        <v>245</v>
      </c>
      <c r="P2064" s="11" t="s">
        <v>31</v>
      </c>
      <c r="Q2064" s="11" t="s">
        <v>30</v>
      </c>
      <c r="R2064" s="11" t="s">
        <v>34</v>
      </c>
      <c r="S2064" s="10" t="s">
        <v>32</v>
      </c>
      <c r="T2064" s="10"/>
      <c r="U2064" s="26" t="s">
        <v>34</v>
      </c>
      <c r="V2064" s="26" t="s">
        <v>48</v>
      </c>
      <c r="W2064" s="26" t="s">
        <v>34</v>
      </c>
      <c r="X2064" s="26" t="s">
        <v>48</v>
      </c>
      <c r="Y2064" s="9"/>
      <c r="Z2064" s="9"/>
      <c r="AA2064" s="9"/>
    </row>
    <row r="2065" spans="1:27" ht="16.5" thickTop="1" thickBot="1" x14ac:dyDescent="0.3">
      <c r="A2065" s="9"/>
      <c r="B2065" s="9"/>
      <c r="C2065" s="9"/>
      <c r="D2065" s="9"/>
      <c r="E2065" s="11"/>
      <c r="F2065" s="11"/>
      <c r="G2065" s="14"/>
      <c r="H2065" s="11"/>
      <c r="I2065" s="15">
        <v>3</v>
      </c>
      <c r="J2065" s="11">
        <v>70</v>
      </c>
      <c r="K2065" s="12">
        <f>CEILING(H2064*J2065/100*0.9,2.5)</f>
        <v>140</v>
      </c>
      <c r="M2065" s="9"/>
      <c r="N2065" s="14"/>
      <c r="O2065" s="11"/>
      <c r="P2065" s="15">
        <v>5</v>
      </c>
      <c r="Q2065" s="11">
        <v>40</v>
      </c>
      <c r="R2065" s="12">
        <f>CEILING(O2064*Q2065/100*0.9,5)</f>
        <v>90</v>
      </c>
      <c r="T2065" s="9"/>
      <c r="U2065" s="8">
        <f>IF(V2047&gt;11.5,U2047+2.5,U2047)</f>
        <v>60</v>
      </c>
      <c r="W2065" s="8">
        <f>IF(X2047&gt;11.5,W2047+2.5,W2047)</f>
        <v>42.5</v>
      </c>
      <c r="X2065" s="24"/>
      <c r="Y2065" s="9"/>
      <c r="Z2065" s="9"/>
      <c r="AA2065" s="9"/>
    </row>
    <row r="2066" spans="1:27" ht="16.5" thickTop="1" thickBot="1" x14ac:dyDescent="0.3">
      <c r="A2066" s="9"/>
      <c r="B2066" s="9"/>
      <c r="C2066" s="9"/>
      <c r="D2066" s="9"/>
      <c r="E2066" s="11"/>
      <c r="F2066" s="11"/>
      <c r="G2066" s="14"/>
      <c r="H2066" s="11"/>
      <c r="I2066" s="15">
        <v>3</v>
      </c>
      <c r="J2066" s="11">
        <v>70</v>
      </c>
      <c r="K2066" s="12">
        <f>CEILING(H2064*J2066/100*0.9,2.5)</f>
        <v>140</v>
      </c>
      <c r="M2066" s="9"/>
      <c r="N2066" s="14"/>
      <c r="O2066" s="11"/>
      <c r="P2066" s="15">
        <v>5</v>
      </c>
      <c r="Q2066" s="11">
        <v>40</v>
      </c>
      <c r="R2066" s="12">
        <f>CEILING(O2064*Q2066/100*0.9,5)</f>
        <v>90</v>
      </c>
      <c r="T2066" s="9"/>
      <c r="U2066" s="8">
        <f>U2065</f>
        <v>60</v>
      </c>
      <c r="W2066" s="8">
        <f>W2065</f>
        <v>42.5</v>
      </c>
      <c r="X2066" s="24"/>
      <c r="Y2066" s="9"/>
      <c r="Z2066" s="9"/>
      <c r="AA2066" s="9"/>
    </row>
    <row r="2067" spans="1:27" ht="16.5" thickTop="1" thickBot="1" x14ac:dyDescent="0.3">
      <c r="A2067" s="9"/>
      <c r="B2067" s="9"/>
      <c r="C2067" s="9"/>
      <c r="D2067" s="9"/>
      <c r="E2067" s="11"/>
      <c r="F2067" s="11"/>
      <c r="G2067" s="14"/>
      <c r="H2067" s="11"/>
      <c r="I2067" s="15">
        <v>3</v>
      </c>
      <c r="J2067" s="11">
        <v>80</v>
      </c>
      <c r="K2067" s="12">
        <f>CEILING(H2064*J2067/100*0.9,2.5)</f>
        <v>160</v>
      </c>
      <c r="M2067" s="9"/>
      <c r="N2067" s="14"/>
      <c r="O2067" s="11"/>
      <c r="P2067" s="15">
        <v>5</v>
      </c>
      <c r="Q2067" s="11">
        <v>50</v>
      </c>
      <c r="R2067" s="12">
        <f>CEILING(O2064*Q2067/100*0.9,5)</f>
        <v>115</v>
      </c>
      <c r="T2067" s="9"/>
      <c r="U2067" s="8">
        <f>U2066</f>
        <v>60</v>
      </c>
      <c r="W2067" s="8">
        <f>W2066</f>
        <v>42.5</v>
      </c>
      <c r="X2067" s="24"/>
      <c r="Y2067" s="9"/>
      <c r="Z2067" s="9"/>
      <c r="AA2067" s="9"/>
    </row>
    <row r="2068" spans="1:27" ht="16.5" thickTop="1" thickBot="1" x14ac:dyDescent="0.3">
      <c r="A2068" s="9"/>
      <c r="B2068" s="9"/>
      <c r="C2068" s="9"/>
      <c r="D2068" s="9"/>
      <c r="E2068" s="11"/>
      <c r="F2068" s="11"/>
      <c r="G2068" s="14"/>
      <c r="H2068" s="11"/>
      <c r="I2068" s="15">
        <v>3</v>
      </c>
      <c r="J2068" s="11">
        <v>80</v>
      </c>
      <c r="K2068" s="12">
        <f>CEILING(H2064*J2068/100*0.9,2.5)</f>
        <v>160</v>
      </c>
      <c r="M2068" s="9"/>
      <c r="N2068" s="14"/>
      <c r="O2068" s="11"/>
      <c r="P2068" s="15">
        <v>5</v>
      </c>
      <c r="Q2068" s="11">
        <v>50</v>
      </c>
      <c r="R2068" s="12">
        <f>CEILING(O2064*Q2068/100*0.9,5)</f>
        <v>115</v>
      </c>
      <c r="T2068" s="9"/>
      <c r="U2068" s="8">
        <f>U2067</f>
        <v>60</v>
      </c>
      <c r="W2068" s="8">
        <f>W2067</f>
        <v>42.5</v>
      </c>
      <c r="X2068" s="25"/>
      <c r="Y2068" s="9"/>
      <c r="Z2068" s="9"/>
      <c r="AA2068" s="9"/>
    </row>
    <row r="2069" spans="1:27" ht="16.5" thickTop="1" thickBot="1" x14ac:dyDescent="0.3">
      <c r="A2069" s="9"/>
      <c r="B2069" s="9"/>
      <c r="C2069" s="9"/>
      <c r="D2069" s="9"/>
      <c r="E2069" s="11"/>
      <c r="F2069" s="11"/>
      <c r="G2069" s="14"/>
      <c r="H2069" s="11"/>
      <c r="I2069" s="15">
        <v>3</v>
      </c>
      <c r="J2069" s="11">
        <v>90</v>
      </c>
      <c r="K2069" s="12">
        <f>CEILING(H2064*J2069/100*0.9,2.5)</f>
        <v>180</v>
      </c>
      <c r="M2069" s="9"/>
      <c r="N2069" s="14"/>
      <c r="O2069" s="11"/>
      <c r="P2069" s="15">
        <v>5</v>
      </c>
      <c r="Q2069" s="11">
        <v>60</v>
      </c>
      <c r="R2069" s="12">
        <f>CEILING(O2064*Q2069/100*0.9,5)</f>
        <v>135</v>
      </c>
      <c r="T2069" s="9"/>
      <c r="U2069" s="9"/>
      <c r="V2069" s="9"/>
      <c r="W2069" s="9"/>
      <c r="X2069" s="9"/>
      <c r="Y2069" s="9"/>
      <c r="Z2069" s="9"/>
      <c r="AA2069" s="9"/>
    </row>
    <row r="2070" spans="1:27" ht="16.5" thickTop="1" thickBot="1" x14ac:dyDescent="0.3">
      <c r="A2070" s="9"/>
      <c r="B2070" s="1" t="s">
        <v>166</v>
      </c>
      <c r="C2070">
        <f>IF(H2070&gt;3.4,0,H2070)+IF(O2070&gt;3.4,0,O2070)</f>
        <v>4</v>
      </c>
      <c r="D2070" t="s">
        <v>15</v>
      </c>
      <c r="E2070" t="s">
        <v>2</v>
      </c>
      <c r="F2070" s="9"/>
      <c r="G2070" s="14" t="s">
        <v>14</v>
      </c>
      <c r="H2070" s="11">
        <v>3</v>
      </c>
      <c r="I2070" s="11"/>
      <c r="J2070" s="11"/>
      <c r="K2070" s="11"/>
      <c r="L2070" s="9"/>
      <c r="M2070" s="9"/>
      <c r="N2070" s="14" t="s">
        <v>12</v>
      </c>
      <c r="O2070" s="11">
        <v>1</v>
      </c>
      <c r="P2070" s="11"/>
      <c r="Q2070" s="11"/>
      <c r="R2070" s="11"/>
      <c r="S2070" s="9"/>
      <c r="T2070" s="9"/>
      <c r="U2070" s="30"/>
      <c r="V2070" s="29" t="s">
        <v>49</v>
      </c>
      <c r="W2070" s="9"/>
      <c r="X2070" s="31" t="s">
        <v>27</v>
      </c>
      <c r="Y2070" s="9"/>
      <c r="Z2070" s="9"/>
      <c r="AA2070" s="9"/>
    </row>
    <row r="2071" spans="1:27" ht="31.5" thickTop="1" thickBot="1" x14ac:dyDescent="0.3">
      <c r="A2071" s="9"/>
      <c r="B2071" s="9"/>
      <c r="C2071" s="9"/>
      <c r="D2071" s="9"/>
      <c r="E2071" s="11"/>
      <c r="F2071" s="11"/>
      <c r="G2071" s="14"/>
      <c r="H2071" s="20">
        <f>H2064</f>
        <v>220</v>
      </c>
      <c r="I2071" s="11" t="s">
        <v>31</v>
      </c>
      <c r="J2071" s="11" t="s">
        <v>30</v>
      </c>
      <c r="K2071" s="11" t="s">
        <v>34</v>
      </c>
      <c r="L2071" s="10" t="s">
        <v>32</v>
      </c>
      <c r="M2071" s="10"/>
      <c r="N2071" s="14" t="s">
        <v>33</v>
      </c>
      <c r="O2071" s="20">
        <f>O2050+IF(S2053&lt;3.5,2.5,5)</f>
        <v>247.5</v>
      </c>
      <c r="P2071" s="11" t="s">
        <v>31</v>
      </c>
      <c r="Q2071" s="11" t="s">
        <v>30</v>
      </c>
      <c r="R2071" s="11" t="s">
        <v>34</v>
      </c>
      <c r="S2071" s="10" t="s">
        <v>32</v>
      </c>
      <c r="T2071" s="10"/>
      <c r="U2071" s="26" t="s">
        <v>34</v>
      </c>
      <c r="V2071" s="26" t="s">
        <v>48</v>
      </c>
      <c r="W2071" s="26" t="s">
        <v>34</v>
      </c>
      <c r="X2071" s="26" t="s">
        <v>48</v>
      </c>
      <c r="Y2071" s="9"/>
      <c r="Z2071" s="9"/>
      <c r="AA2071" s="9"/>
    </row>
    <row r="2072" spans="1:27" ht="16.5" thickTop="1" thickBot="1" x14ac:dyDescent="0.3">
      <c r="A2072" s="9"/>
      <c r="B2072" s="9"/>
      <c r="C2072" s="9"/>
      <c r="D2072" s="9"/>
      <c r="E2072" s="11"/>
      <c r="F2072" s="11"/>
      <c r="G2072" s="14"/>
      <c r="H2072" s="11"/>
      <c r="I2072" s="15">
        <v>5</v>
      </c>
      <c r="J2072" s="11">
        <v>75</v>
      </c>
      <c r="K2072" s="12">
        <f>CEILING(H2071*0.9*J2072/100,2.5)</f>
        <v>150</v>
      </c>
      <c r="M2072" s="9"/>
      <c r="N2072" s="14"/>
      <c r="O2072" s="11"/>
      <c r="P2072" s="15">
        <v>5</v>
      </c>
      <c r="Q2072" s="11">
        <v>65</v>
      </c>
      <c r="R2072" s="12">
        <f>CEILING(O2071*Q2072/100*0.9,5)</f>
        <v>145</v>
      </c>
      <c r="T2072" s="9"/>
      <c r="U2072" s="8">
        <f>IF(V2054&gt;11.5,U2054+2.5,U2054)</f>
        <v>70</v>
      </c>
      <c r="V2072" s="4"/>
      <c r="W2072" s="8">
        <f>IF(X2068&gt;11.5,W2068+2.5,W2068)</f>
        <v>42.5</v>
      </c>
      <c r="X2072" s="24"/>
      <c r="Y2072" s="9"/>
      <c r="Z2072" s="9"/>
      <c r="AA2072" s="9"/>
    </row>
    <row r="2073" spans="1:27" ht="16.5" thickTop="1" thickBot="1" x14ac:dyDescent="0.3">
      <c r="A2073" s="9"/>
      <c r="B2073" s="9"/>
      <c r="C2073" s="9"/>
      <c r="D2073" s="9"/>
      <c r="E2073" s="11"/>
      <c r="F2073" s="11"/>
      <c r="G2073" s="14"/>
      <c r="H2073" s="11"/>
      <c r="I2073" s="15">
        <v>3</v>
      </c>
      <c r="J2073" s="11">
        <v>85</v>
      </c>
      <c r="K2073" s="12">
        <f>CEILING(H2071*0.9*J2073/100,2.5)</f>
        <v>170</v>
      </c>
      <c r="M2073" s="9"/>
      <c r="N2073" s="14"/>
      <c r="O2073" s="11"/>
      <c r="P2073" s="15">
        <v>5</v>
      </c>
      <c r="Q2073" s="11">
        <v>65</v>
      </c>
      <c r="R2073" s="12">
        <f>CEILING(O2071*Q2073/100*0.9,5)</f>
        <v>145</v>
      </c>
      <c r="T2073" s="9"/>
      <c r="U2073" s="8">
        <f>U2072</f>
        <v>70</v>
      </c>
      <c r="V2073" s="4"/>
      <c r="W2073" s="8">
        <f>W2072</f>
        <v>42.5</v>
      </c>
      <c r="X2073" s="24"/>
      <c r="Y2073" s="9"/>
      <c r="Z2073" s="9"/>
      <c r="AA2073" s="9"/>
    </row>
    <row r="2074" spans="1:27" ht="16.5" thickTop="1" thickBot="1" x14ac:dyDescent="0.3">
      <c r="A2074" s="9"/>
      <c r="B2074" s="9"/>
      <c r="C2074" s="9"/>
      <c r="D2074" s="9"/>
      <c r="E2074" s="11"/>
      <c r="F2074" s="11"/>
      <c r="G2074" s="14"/>
      <c r="H2074" s="11" t="s">
        <v>35</v>
      </c>
      <c r="I2074" s="15">
        <v>1</v>
      </c>
      <c r="J2074" s="11">
        <v>95</v>
      </c>
      <c r="K2074" s="12">
        <f>CEILING(H2071*0.9*J2074/100,2.5)</f>
        <v>190</v>
      </c>
      <c r="M2074" s="9"/>
      <c r="N2074" s="14"/>
      <c r="O2074" s="11"/>
      <c r="P2074" s="15">
        <v>5</v>
      </c>
      <c r="Q2074" s="11">
        <v>75</v>
      </c>
      <c r="R2074" s="12">
        <f>CEILING(O2071*Q2074/100*0.9,5)</f>
        <v>170</v>
      </c>
      <c r="T2074" s="9"/>
      <c r="U2074" s="8">
        <f>U2073</f>
        <v>70</v>
      </c>
      <c r="V2074" s="4"/>
      <c r="W2074" s="8">
        <f>W2073</f>
        <v>42.5</v>
      </c>
      <c r="X2074" s="24"/>
      <c r="Y2074" s="9"/>
      <c r="Z2074" s="9"/>
      <c r="AA2074" s="9"/>
    </row>
    <row r="2075" spans="1:27" ht="16.5" thickTop="1" thickBot="1" x14ac:dyDescent="0.3">
      <c r="A2075" s="9"/>
      <c r="B2075" s="9"/>
      <c r="C2075" s="9"/>
      <c r="D2075" s="9"/>
      <c r="E2075" s="11"/>
      <c r="F2075" s="11"/>
      <c r="G2075" s="14"/>
      <c r="H2075" s="11"/>
      <c r="I2075" s="11"/>
      <c r="J2075" s="11"/>
      <c r="K2075" s="11"/>
      <c r="L2075" s="9"/>
      <c r="M2075" s="9"/>
      <c r="N2075" s="14"/>
      <c r="O2075" s="11"/>
      <c r="P2075" s="15">
        <v>5</v>
      </c>
      <c r="Q2075" s="11">
        <v>75</v>
      </c>
      <c r="R2075" s="12">
        <f>CEILING(O2071*Q2075/100*0.9,5)</f>
        <v>170</v>
      </c>
      <c r="T2075" s="9"/>
      <c r="U2075" s="8">
        <f>U2074</f>
        <v>70</v>
      </c>
      <c r="V2075" s="4"/>
      <c r="W2075" s="8">
        <f>W2074</f>
        <v>42.5</v>
      </c>
      <c r="X2075" s="25"/>
      <c r="Y2075" s="9"/>
      <c r="Z2075" s="9"/>
      <c r="AA2075" s="9"/>
    </row>
    <row r="2076" spans="1:27" ht="16.5" thickTop="1" thickBot="1" x14ac:dyDescent="0.3">
      <c r="A2076" s="9"/>
      <c r="B2076" s="9"/>
      <c r="C2076" s="9"/>
      <c r="D2076" s="9"/>
      <c r="E2076" s="11"/>
      <c r="F2076" s="11"/>
      <c r="G2076" s="14"/>
      <c r="H2076" s="11"/>
      <c r="I2076" s="11"/>
      <c r="J2076" s="11"/>
      <c r="K2076" s="11"/>
      <c r="L2076" s="9"/>
      <c r="M2076" s="9"/>
      <c r="N2076" s="14"/>
      <c r="O2076" s="11"/>
      <c r="P2076" s="16">
        <v>5</v>
      </c>
      <c r="Q2076" s="11">
        <v>85</v>
      </c>
      <c r="R2076" s="12">
        <f>CEILING(O2071*Q2076/100*0.9,5)</f>
        <v>190</v>
      </c>
      <c r="T2076" s="9"/>
      <c r="U2076" s="9"/>
      <c r="V2076" s="9"/>
      <c r="W2076" s="9"/>
      <c r="X2076" s="9"/>
      <c r="Y2076" s="9"/>
      <c r="Z2076" s="9"/>
      <c r="AA2076" s="9"/>
    </row>
    <row r="2077" spans="1:27" ht="16.5" thickTop="1" thickBot="1" x14ac:dyDescent="0.3">
      <c r="A2077" s="9"/>
      <c r="B2077" s="9"/>
      <c r="C2077">
        <f>IF(H2077&gt;3.4,0,H2077)+IF(O2077&gt;3.4,0,O2077)</f>
        <v>2</v>
      </c>
      <c r="D2077" t="s">
        <v>16</v>
      </c>
      <c r="E2077" t="s">
        <v>3</v>
      </c>
      <c r="F2077" s="9"/>
      <c r="G2077" s="14" t="s">
        <v>4</v>
      </c>
      <c r="H2077" s="11">
        <v>2</v>
      </c>
      <c r="I2077" s="11"/>
      <c r="J2077" s="11"/>
      <c r="K2077" s="11"/>
      <c r="L2077" s="9"/>
      <c r="M2077" s="9"/>
      <c r="N2077" s="14" t="s">
        <v>13</v>
      </c>
      <c r="O2077" s="11">
        <v>4</v>
      </c>
      <c r="P2077" s="11"/>
      <c r="Q2077" s="11"/>
      <c r="R2077" s="11"/>
      <c r="S2077" s="9"/>
      <c r="T2077" s="9"/>
      <c r="U2077" s="9"/>
      <c r="V2077" s="28" t="s">
        <v>28</v>
      </c>
      <c r="W2077" s="9"/>
      <c r="X2077" s="27" t="s">
        <v>25</v>
      </c>
      <c r="Y2077" s="9"/>
      <c r="Z2077" s="27" t="s">
        <v>26</v>
      </c>
      <c r="AA2077" s="9"/>
    </row>
    <row r="2078" spans="1:27" ht="31.5" thickTop="1" thickBot="1" x14ac:dyDescent="0.3">
      <c r="A2078" s="9"/>
      <c r="B2078" s="9"/>
      <c r="C2078" s="9"/>
      <c r="D2078" s="9"/>
      <c r="E2078" s="11"/>
      <c r="F2078" s="11"/>
      <c r="G2078" s="14" t="s">
        <v>33</v>
      </c>
      <c r="H2078" s="20">
        <f>H2057</f>
        <v>125</v>
      </c>
      <c r="I2078" s="11" t="s">
        <v>31</v>
      </c>
      <c r="J2078" s="11" t="s">
        <v>30</v>
      </c>
      <c r="K2078" s="11" t="s">
        <v>34</v>
      </c>
      <c r="L2078" s="10" t="s">
        <v>32</v>
      </c>
      <c r="M2078" s="10"/>
      <c r="N2078" s="14" t="s">
        <v>33</v>
      </c>
      <c r="O2078" s="20">
        <f>O2057</f>
        <v>285</v>
      </c>
      <c r="P2078" s="11" t="s">
        <v>31</v>
      </c>
      <c r="Q2078" s="11" t="s">
        <v>30</v>
      </c>
      <c r="R2078" s="11" t="s">
        <v>34</v>
      </c>
      <c r="S2078" s="10" t="s">
        <v>32</v>
      </c>
      <c r="T2078" s="10"/>
      <c r="U2078" s="26" t="s">
        <v>34</v>
      </c>
      <c r="V2078" s="26" t="s">
        <v>48</v>
      </c>
      <c r="W2078" s="26" t="s">
        <v>34</v>
      </c>
      <c r="X2078" s="26" t="s">
        <v>48</v>
      </c>
      <c r="Y2078" s="26" t="s">
        <v>34</v>
      </c>
      <c r="Z2078" s="26" t="s">
        <v>48</v>
      </c>
      <c r="AA2078" s="9"/>
    </row>
    <row r="2079" spans="1:27" ht="16.5" thickTop="1" thickBot="1" x14ac:dyDescent="0.3">
      <c r="A2079" s="9"/>
      <c r="B2079" s="9"/>
      <c r="C2079" s="9"/>
      <c r="D2079" s="9"/>
      <c r="E2079" s="11"/>
      <c r="F2079" s="11"/>
      <c r="G2079" s="14"/>
      <c r="H2079" s="11"/>
      <c r="I2079" s="15">
        <v>3</v>
      </c>
      <c r="J2079" s="11">
        <v>70</v>
      </c>
      <c r="K2079" s="12">
        <f>CEILING(H2078*J2079/100*0.9,2.5)</f>
        <v>80</v>
      </c>
      <c r="M2079" s="9"/>
      <c r="N2079" s="14"/>
      <c r="O2079" s="11"/>
      <c r="P2079" s="15">
        <v>5</v>
      </c>
      <c r="Q2079" s="11">
        <v>40</v>
      </c>
      <c r="R2079" s="12">
        <f>CEILING(O2078*Q2079/100*0.9,5)</f>
        <v>105</v>
      </c>
      <c r="T2079" s="9"/>
      <c r="U2079" s="8">
        <f>IF(V2061&gt;11.5,U2061+2.5,U2061)</f>
        <v>17.5</v>
      </c>
      <c r="V2079" s="4"/>
      <c r="W2079" s="8">
        <f>IF(X2061&gt;11.5,W2061+2.5,W2061)</f>
        <v>35</v>
      </c>
      <c r="X2079" s="24"/>
      <c r="Y2079" s="8">
        <f>IF(Z2061&gt;11.5,Y2061+2,Y2061)</f>
        <v>8</v>
      </c>
      <c r="Z2079" s="24"/>
      <c r="AA2079" s="9"/>
    </row>
    <row r="2080" spans="1:27" ht="16.5" thickTop="1" thickBot="1" x14ac:dyDescent="0.3">
      <c r="A2080" s="9"/>
      <c r="B2080" s="9"/>
      <c r="C2080" s="9"/>
      <c r="D2080" s="9"/>
      <c r="E2080" s="11"/>
      <c r="F2080" s="11"/>
      <c r="G2080" s="14"/>
      <c r="H2080" s="11"/>
      <c r="I2080" s="15">
        <v>3</v>
      </c>
      <c r="J2080" s="11">
        <v>70</v>
      </c>
      <c r="K2080" s="12">
        <f>CEILING(H2078*J2080/100*0.9,2.5)</f>
        <v>80</v>
      </c>
      <c r="M2080" s="9"/>
      <c r="N2080" s="14"/>
      <c r="O2080" s="11"/>
      <c r="P2080" s="15">
        <v>5</v>
      </c>
      <c r="Q2080" s="11">
        <v>40</v>
      </c>
      <c r="R2080" s="12">
        <f>CEILING(O2078*Q2080/100*0.9,5)</f>
        <v>105</v>
      </c>
      <c r="T2080" s="9"/>
      <c r="U2080" s="8">
        <f>U2079</f>
        <v>17.5</v>
      </c>
      <c r="V2080" s="3"/>
      <c r="W2080" s="8">
        <f>W2079</f>
        <v>35</v>
      </c>
      <c r="X2080" s="24"/>
      <c r="Y2080" s="8">
        <f>Y2079</f>
        <v>8</v>
      </c>
      <c r="Z2080" s="24"/>
      <c r="AA2080" s="9"/>
    </row>
    <row r="2081" spans="1:27" ht="16.5" thickTop="1" thickBot="1" x14ac:dyDescent="0.3">
      <c r="A2081" s="9"/>
      <c r="B2081" s="9"/>
      <c r="C2081" s="9"/>
      <c r="D2081" s="9"/>
      <c r="E2081" s="11"/>
      <c r="F2081" s="11"/>
      <c r="G2081" s="14"/>
      <c r="H2081" s="11"/>
      <c r="I2081" s="15">
        <v>3</v>
      </c>
      <c r="J2081" s="11">
        <v>80</v>
      </c>
      <c r="K2081" s="12">
        <f>CEILING(H2078*J2081/100*0.9,2.5)</f>
        <v>90</v>
      </c>
      <c r="M2081" s="9"/>
      <c r="N2081" s="14"/>
      <c r="O2081" s="11"/>
      <c r="P2081" s="15">
        <v>5</v>
      </c>
      <c r="Q2081" s="11">
        <v>50</v>
      </c>
      <c r="R2081" s="12">
        <f>CEILING(O2078*Q2081/100*0.9,5)</f>
        <v>130</v>
      </c>
      <c r="T2081" s="9"/>
      <c r="U2081" s="8">
        <f>U2080</f>
        <v>17.5</v>
      </c>
      <c r="W2081" s="8">
        <f>W2080</f>
        <v>35</v>
      </c>
      <c r="X2081" s="24"/>
      <c r="Y2081" s="8">
        <f>Y2080</f>
        <v>8</v>
      </c>
      <c r="Z2081" s="24"/>
      <c r="AA2081" s="9"/>
    </row>
    <row r="2082" spans="1:27" ht="16.5" thickTop="1" thickBot="1" x14ac:dyDescent="0.3">
      <c r="A2082" s="9"/>
      <c r="B2082" s="9"/>
      <c r="C2082" s="9"/>
      <c r="D2082" s="9"/>
      <c r="E2082" s="11"/>
      <c r="F2082" s="11"/>
      <c r="G2082" s="14"/>
      <c r="H2082" s="11"/>
      <c r="I2082" s="15">
        <v>3</v>
      </c>
      <c r="J2082" s="11">
        <v>80</v>
      </c>
      <c r="K2082" s="12">
        <f>CEILING(H2078*J2082/100*0.9,2.5)</f>
        <v>90</v>
      </c>
      <c r="M2082" s="9"/>
      <c r="N2082" s="14"/>
      <c r="O2082" s="11"/>
      <c r="P2082" s="15">
        <v>5</v>
      </c>
      <c r="Q2082" s="11">
        <v>50</v>
      </c>
      <c r="R2082" s="12">
        <f>CEILING(O2078*Q2082/100*0.9,5)</f>
        <v>130</v>
      </c>
      <c r="T2082" s="9"/>
      <c r="U2082" s="8">
        <f>U2081</f>
        <v>17.5</v>
      </c>
      <c r="W2082" s="8">
        <f>W2081</f>
        <v>35</v>
      </c>
      <c r="X2082" s="25"/>
      <c r="Y2082" s="8">
        <f>Y2081</f>
        <v>8</v>
      </c>
      <c r="Z2082" s="25"/>
      <c r="AA2082" s="9"/>
    </row>
    <row r="2083" spans="1:27" ht="16.5" thickTop="1" thickBot="1" x14ac:dyDescent="0.3">
      <c r="A2083" s="9"/>
      <c r="B2083" s="9"/>
      <c r="C2083" s="9"/>
      <c r="D2083" s="9"/>
      <c r="E2083" s="11"/>
      <c r="F2083" s="11"/>
      <c r="G2083" s="14"/>
      <c r="H2083" s="11"/>
      <c r="I2083" s="15">
        <v>3</v>
      </c>
      <c r="J2083" s="11">
        <v>90</v>
      </c>
      <c r="K2083" s="12">
        <f>CEILING(H2078*J2083/100*0.9,2.5)</f>
        <v>102.5</v>
      </c>
      <c r="M2083" s="9"/>
      <c r="N2083" s="14"/>
      <c r="O2083" s="11"/>
      <c r="P2083" s="15">
        <v>5</v>
      </c>
      <c r="Q2083" s="11">
        <v>60</v>
      </c>
      <c r="R2083" s="12">
        <f>CEILING(O2078*Q2083/100*0.9,5)</f>
        <v>155</v>
      </c>
      <c r="T2083" s="9"/>
      <c r="U2083" s="9"/>
      <c r="V2083" s="9"/>
      <c r="W2083" s="9"/>
      <c r="X2083" s="9"/>
      <c r="Y2083" s="9"/>
      <c r="Z2083" s="9"/>
      <c r="AA2083" s="9"/>
    </row>
    <row r="2084" spans="1:27" ht="16.5" thickTop="1" thickBot="1" x14ac:dyDescent="0.3">
      <c r="A2084" s="9"/>
      <c r="B2084" s="9"/>
      <c r="C2084">
        <f>IF(H2084&gt;3.4,0,H2084)+IF(O2084&gt;3.4,0,O2084)</f>
        <v>2</v>
      </c>
      <c r="D2084" t="s">
        <v>17</v>
      </c>
      <c r="E2084" t="s">
        <v>2</v>
      </c>
      <c r="F2084" s="9"/>
      <c r="G2084" s="14" t="s">
        <v>14</v>
      </c>
      <c r="H2084" s="11">
        <v>4</v>
      </c>
      <c r="I2084" s="11"/>
      <c r="J2084" s="11"/>
      <c r="K2084" s="11"/>
      <c r="L2084" s="9"/>
      <c r="M2084" s="9"/>
      <c r="N2084" s="14" t="s">
        <v>12</v>
      </c>
      <c r="O2084" s="11">
        <v>2</v>
      </c>
      <c r="P2084" s="11"/>
      <c r="Q2084" s="11"/>
      <c r="R2084" s="11"/>
      <c r="S2084" s="9"/>
      <c r="T2084" s="9"/>
      <c r="U2084" s="9"/>
      <c r="V2084" s="27" t="s">
        <v>47</v>
      </c>
      <c r="W2084" s="9"/>
      <c r="X2084" s="17" t="s">
        <v>27</v>
      </c>
      <c r="Y2084" s="9"/>
      <c r="Z2084" s="9"/>
      <c r="AA2084" s="9"/>
    </row>
    <row r="2085" spans="1:27" ht="31.5" thickTop="1" thickBot="1" x14ac:dyDescent="0.3">
      <c r="A2085" s="9"/>
      <c r="B2085" s="9"/>
      <c r="C2085" s="9"/>
      <c r="D2085" s="9"/>
      <c r="E2085" s="11"/>
      <c r="F2085" s="11"/>
      <c r="G2085" s="14" t="s">
        <v>33</v>
      </c>
      <c r="H2085" s="20">
        <f>H2071</f>
        <v>220</v>
      </c>
      <c r="I2085" s="11" t="s">
        <v>31</v>
      </c>
      <c r="J2085" s="11" t="s">
        <v>30</v>
      </c>
      <c r="K2085" s="11" t="s">
        <v>34</v>
      </c>
      <c r="L2085" s="10" t="s">
        <v>32</v>
      </c>
      <c r="M2085" s="10"/>
      <c r="N2085" s="14" t="s">
        <v>33</v>
      </c>
      <c r="O2085" s="20">
        <f>O2071</f>
        <v>247.5</v>
      </c>
      <c r="P2085" s="11" t="s">
        <v>31</v>
      </c>
      <c r="Q2085" s="11" t="s">
        <v>30</v>
      </c>
      <c r="R2085" s="11" t="s">
        <v>34</v>
      </c>
      <c r="S2085" s="10" t="s">
        <v>32</v>
      </c>
      <c r="T2085" s="10"/>
      <c r="U2085" s="26" t="s">
        <v>34</v>
      </c>
      <c r="V2085" s="26" t="s">
        <v>48</v>
      </c>
      <c r="W2085" s="26" t="s">
        <v>34</v>
      </c>
      <c r="X2085" s="26" t="s">
        <v>48</v>
      </c>
      <c r="Y2085" s="9"/>
      <c r="Z2085" s="9"/>
      <c r="AA2085" s="9"/>
    </row>
    <row r="2086" spans="1:27" ht="16.5" thickTop="1" thickBot="1" x14ac:dyDescent="0.3">
      <c r="A2086" s="9"/>
      <c r="B2086" s="9"/>
      <c r="C2086" s="9"/>
      <c r="D2086" s="9"/>
      <c r="E2086" s="11"/>
      <c r="F2086" s="11"/>
      <c r="G2086" s="14"/>
      <c r="H2086" s="11"/>
      <c r="I2086" s="15">
        <v>5</v>
      </c>
      <c r="J2086" s="11">
        <v>40</v>
      </c>
      <c r="K2086" s="12">
        <f>CEILING(H2085*J2086/100*0.9,2.5)</f>
        <v>80</v>
      </c>
      <c r="M2086" s="9"/>
      <c r="N2086" s="14"/>
      <c r="O2086" s="11"/>
      <c r="P2086" s="15">
        <v>3</v>
      </c>
      <c r="Q2086" s="11">
        <v>70</v>
      </c>
      <c r="R2086" s="12">
        <f>CEILING(O2085*Q2086/100*0.9,5)</f>
        <v>160</v>
      </c>
      <c r="T2086" s="9"/>
      <c r="U2086" s="8">
        <f>IF(V2068&gt;11.5,U2068+2.5,U2068)</f>
        <v>60</v>
      </c>
      <c r="W2086" s="8">
        <f>IF(X2068&gt;11.5,W2068+2.5,W2068)</f>
        <v>42.5</v>
      </c>
      <c r="X2086" s="24"/>
      <c r="Y2086" s="9"/>
      <c r="Z2086" s="9"/>
      <c r="AA2086" s="9"/>
    </row>
    <row r="2087" spans="1:27" ht="16.5" thickTop="1" thickBot="1" x14ac:dyDescent="0.3">
      <c r="A2087" s="9"/>
      <c r="B2087" s="9"/>
      <c r="C2087" s="9"/>
      <c r="D2087" s="9"/>
      <c r="E2087" s="11"/>
      <c r="F2087" s="11"/>
      <c r="G2087" s="14"/>
      <c r="H2087" s="11"/>
      <c r="I2087" s="15">
        <v>5</v>
      </c>
      <c r="J2087" s="11">
        <v>40</v>
      </c>
      <c r="K2087" s="12">
        <f>CEILING(H2085*J2087/100*0.9,2.5)</f>
        <v>80</v>
      </c>
      <c r="M2087" s="9"/>
      <c r="N2087" s="14"/>
      <c r="O2087" s="11"/>
      <c r="P2087" s="15">
        <v>3</v>
      </c>
      <c r="Q2087" s="11">
        <v>70</v>
      </c>
      <c r="R2087" s="12">
        <f>CEILING(O2085*Q2087/100*0.9,5)</f>
        <v>160</v>
      </c>
      <c r="T2087" s="9"/>
      <c r="U2087" s="8">
        <f>U2086</f>
        <v>60</v>
      </c>
      <c r="W2087" s="8">
        <f>W2086</f>
        <v>42.5</v>
      </c>
      <c r="X2087" s="24"/>
      <c r="Y2087" s="9"/>
      <c r="Z2087" s="9"/>
      <c r="AA2087" s="9"/>
    </row>
    <row r="2088" spans="1:27" ht="16.5" thickTop="1" thickBot="1" x14ac:dyDescent="0.3">
      <c r="A2088" s="9"/>
      <c r="B2088" s="9"/>
      <c r="C2088" s="9"/>
      <c r="D2088" s="9"/>
      <c r="E2088" s="11"/>
      <c r="F2088" s="11"/>
      <c r="G2088" s="14"/>
      <c r="H2088" s="11"/>
      <c r="I2088" s="15">
        <v>5</v>
      </c>
      <c r="J2088" s="11">
        <v>50</v>
      </c>
      <c r="K2088" s="12">
        <f>CEILING(H2085*J2088/100*0.9,2.5)</f>
        <v>100</v>
      </c>
      <c r="M2088" s="9"/>
      <c r="N2088" s="14"/>
      <c r="O2088" s="11"/>
      <c r="P2088" s="15">
        <v>3</v>
      </c>
      <c r="Q2088" s="11">
        <v>80</v>
      </c>
      <c r="R2088" s="12">
        <f>CEILING(O2085*Q2088/100*0.9,5)</f>
        <v>180</v>
      </c>
      <c r="T2088" s="9"/>
      <c r="U2088" s="8">
        <f>U2087</f>
        <v>60</v>
      </c>
      <c r="W2088" s="8">
        <f>W2087</f>
        <v>42.5</v>
      </c>
      <c r="X2088" s="24"/>
      <c r="Y2088" s="9"/>
      <c r="Z2088" s="9"/>
      <c r="AA2088" s="9"/>
    </row>
    <row r="2089" spans="1:27" ht="16.5" thickTop="1" thickBot="1" x14ac:dyDescent="0.3">
      <c r="A2089" s="9"/>
      <c r="B2089" s="9"/>
      <c r="C2089" s="9"/>
      <c r="D2089" s="9"/>
      <c r="E2089" s="11"/>
      <c r="F2089" s="11"/>
      <c r="G2089" s="14"/>
      <c r="H2089" s="11"/>
      <c r="I2089" s="15">
        <v>5</v>
      </c>
      <c r="J2089" s="11">
        <v>50</v>
      </c>
      <c r="K2089" s="12">
        <f>CEILING(H2085*J2089/100*0.9,2.5)</f>
        <v>100</v>
      </c>
      <c r="M2089" s="9"/>
      <c r="N2089" s="14"/>
      <c r="O2089" s="11"/>
      <c r="P2089" s="15">
        <v>3</v>
      </c>
      <c r="Q2089" s="11">
        <v>80</v>
      </c>
      <c r="R2089" s="12">
        <f>CEILING(O2085*Q2089/100*0.9,5)</f>
        <v>180</v>
      </c>
      <c r="T2089" s="9"/>
      <c r="U2089" s="8">
        <f>U2088</f>
        <v>60</v>
      </c>
      <c r="W2089" s="8">
        <f>W2088</f>
        <v>42.5</v>
      </c>
      <c r="X2089" s="25"/>
      <c r="Y2089" s="9"/>
      <c r="Z2089" s="9"/>
      <c r="AA2089" s="9"/>
    </row>
    <row r="2090" spans="1:27" ht="16.5" thickTop="1" thickBot="1" x14ac:dyDescent="0.3">
      <c r="A2090" s="9"/>
      <c r="B2090" s="9"/>
      <c r="C2090" s="9"/>
      <c r="D2090" s="9"/>
      <c r="E2090" s="11"/>
      <c r="F2090" s="11"/>
      <c r="G2090" s="14"/>
      <c r="H2090" s="11"/>
      <c r="I2090" s="16">
        <v>5</v>
      </c>
      <c r="J2090" s="11">
        <v>60</v>
      </c>
      <c r="K2090" s="12">
        <f>CEILING(H2085*J2090/100*0.9,2.5)</f>
        <v>120</v>
      </c>
      <c r="M2090" s="9"/>
      <c r="N2090" s="14"/>
      <c r="O2090" s="11"/>
      <c r="P2090" s="16">
        <v>3</v>
      </c>
      <c r="Q2090" s="11">
        <v>90</v>
      </c>
      <c r="R2090" s="12">
        <f>CEILING(O2085*Q2090/100*0.9,5)</f>
        <v>205</v>
      </c>
      <c r="T2090" s="9"/>
      <c r="U2090" s="9"/>
      <c r="V2090" s="9"/>
      <c r="W2090" s="9"/>
      <c r="X2090" s="9"/>
      <c r="Y2090" s="9"/>
      <c r="Z2090" s="9"/>
      <c r="AA2090" s="9"/>
    </row>
    <row r="2091" spans="1:27" ht="16.5" thickTop="1" thickBot="1" x14ac:dyDescent="0.3">
      <c r="A2091" s="9"/>
      <c r="B2091" s="1" t="s">
        <v>167</v>
      </c>
      <c r="C2091">
        <f>IF(H2091&gt;3.4,0,H2091)+IF(O2091&gt;3.4,0,O2091)</f>
        <v>4</v>
      </c>
      <c r="D2091" t="s">
        <v>15</v>
      </c>
      <c r="E2091" t="s">
        <v>2</v>
      </c>
      <c r="F2091" s="9"/>
      <c r="G2091" s="14" t="s">
        <v>14</v>
      </c>
      <c r="H2091" s="11">
        <v>1</v>
      </c>
      <c r="I2091" s="11"/>
      <c r="J2091" s="11"/>
      <c r="K2091" s="11"/>
      <c r="L2091" s="9"/>
      <c r="M2091" s="9"/>
      <c r="N2091" s="14" t="s">
        <v>12</v>
      </c>
      <c r="O2091" s="11">
        <v>3</v>
      </c>
      <c r="P2091" s="11"/>
      <c r="Q2091" s="11"/>
      <c r="R2091" s="11"/>
      <c r="S2091" s="9"/>
      <c r="T2091" s="9"/>
      <c r="U2091" s="30"/>
      <c r="V2091" s="29" t="s">
        <v>49</v>
      </c>
      <c r="W2091" s="9"/>
      <c r="X2091" s="31" t="s">
        <v>27</v>
      </c>
      <c r="Y2091" s="9"/>
      <c r="Z2091" s="9"/>
      <c r="AA2091" s="9"/>
    </row>
    <row r="2092" spans="1:27" ht="31.5" thickTop="1" thickBot="1" x14ac:dyDescent="0.3">
      <c r="A2092" s="9"/>
      <c r="B2092" s="9"/>
      <c r="C2092" s="9"/>
      <c r="D2092" s="9"/>
      <c r="E2092" s="11"/>
      <c r="F2092" s="11"/>
      <c r="G2092" s="14" t="s">
        <v>33</v>
      </c>
      <c r="H2092" s="20">
        <f>H2071+IF(L2074&lt;3.5,2.5,5)</f>
        <v>222.5</v>
      </c>
      <c r="I2092" s="11" t="s">
        <v>31</v>
      </c>
      <c r="J2092" s="11" t="s">
        <v>30</v>
      </c>
      <c r="K2092" s="11" t="s">
        <v>34</v>
      </c>
      <c r="L2092" s="10" t="s">
        <v>32</v>
      </c>
      <c r="M2092" s="10"/>
      <c r="N2092" s="14"/>
      <c r="O2092" s="20">
        <f>O2085</f>
        <v>247.5</v>
      </c>
      <c r="P2092" s="11" t="s">
        <v>31</v>
      </c>
      <c r="Q2092" s="11" t="s">
        <v>30</v>
      </c>
      <c r="R2092" s="11" t="s">
        <v>34</v>
      </c>
      <c r="S2092" s="10" t="s">
        <v>32</v>
      </c>
      <c r="T2092" s="10"/>
      <c r="U2092" s="26" t="s">
        <v>34</v>
      </c>
      <c r="V2092" s="26" t="s">
        <v>48</v>
      </c>
      <c r="W2092" s="26" t="s">
        <v>34</v>
      </c>
      <c r="X2092" s="26" t="s">
        <v>48</v>
      </c>
      <c r="Y2092" s="9"/>
      <c r="Z2092" s="9"/>
      <c r="AA2092" s="9"/>
    </row>
    <row r="2093" spans="1:27" ht="16.5" thickTop="1" thickBot="1" x14ac:dyDescent="0.3">
      <c r="A2093" s="9"/>
      <c r="B2093" s="9"/>
      <c r="C2093" s="9"/>
      <c r="D2093" s="9"/>
      <c r="E2093" s="11"/>
      <c r="F2093" s="11"/>
      <c r="G2093" s="14"/>
      <c r="H2093" s="11"/>
      <c r="I2093" s="15">
        <v>5</v>
      </c>
      <c r="J2093" s="11">
        <v>65</v>
      </c>
      <c r="K2093" s="12">
        <f>CEILING(H2092*J2093/100*0.9,2.5)</f>
        <v>132.5</v>
      </c>
      <c r="M2093" s="9"/>
      <c r="N2093" s="14"/>
      <c r="O2093" s="11"/>
      <c r="P2093" s="15">
        <v>5</v>
      </c>
      <c r="Q2093" s="11">
        <v>75</v>
      </c>
      <c r="R2093" s="12">
        <f>CEILING(O2092*0.9*Q2093/100,5)</f>
        <v>170</v>
      </c>
      <c r="T2093" s="9"/>
      <c r="U2093" s="8">
        <f>IF(V2075&gt;11.5,U2075+2.5,U2075)</f>
        <v>70</v>
      </c>
      <c r="V2093" s="4"/>
      <c r="W2093" s="8">
        <f>IF(X2089&gt;11.5,W2089+2.5,W2089)</f>
        <v>42.5</v>
      </c>
      <c r="X2093" s="24"/>
      <c r="Y2093" s="9"/>
      <c r="Z2093" s="9"/>
      <c r="AA2093" s="9"/>
    </row>
    <row r="2094" spans="1:27" ht="16.5" thickTop="1" thickBot="1" x14ac:dyDescent="0.3">
      <c r="A2094" s="9"/>
      <c r="B2094" s="9"/>
      <c r="C2094" s="9"/>
      <c r="D2094" s="9"/>
      <c r="E2094" s="11"/>
      <c r="F2094" s="11"/>
      <c r="G2094" s="14"/>
      <c r="H2094" s="11"/>
      <c r="I2094" s="15">
        <v>5</v>
      </c>
      <c r="J2094" s="11">
        <v>65</v>
      </c>
      <c r="K2094" s="12">
        <f>CEILING(H2092*J2094/100*0.9,2.5)</f>
        <v>132.5</v>
      </c>
      <c r="M2094" s="9"/>
      <c r="N2094" s="14"/>
      <c r="O2094" s="11"/>
      <c r="P2094" s="15">
        <v>3</v>
      </c>
      <c r="Q2094" s="11">
        <v>85</v>
      </c>
      <c r="R2094" s="12">
        <f>CEILING(O2092*0.9*Q2094/100,5)</f>
        <v>190</v>
      </c>
      <c r="T2094" s="9"/>
      <c r="U2094" s="8">
        <f>U2093</f>
        <v>70</v>
      </c>
      <c r="V2094" s="4"/>
      <c r="W2094" s="8">
        <f>W2093</f>
        <v>42.5</v>
      </c>
      <c r="X2094" s="24"/>
      <c r="Y2094" s="9"/>
      <c r="Z2094" s="9"/>
      <c r="AA2094" s="9"/>
    </row>
    <row r="2095" spans="1:27" ht="16.5" thickTop="1" thickBot="1" x14ac:dyDescent="0.3">
      <c r="A2095" s="9"/>
      <c r="B2095" s="9"/>
      <c r="C2095" s="9"/>
      <c r="D2095" s="9"/>
      <c r="E2095" s="11"/>
      <c r="F2095" s="11"/>
      <c r="G2095" s="14"/>
      <c r="H2095" s="11"/>
      <c r="I2095" s="15">
        <v>5</v>
      </c>
      <c r="J2095" s="11">
        <v>75</v>
      </c>
      <c r="K2095" s="12">
        <f>CEILING(H2092*J2095/100*0.9,2.5)</f>
        <v>152.5</v>
      </c>
      <c r="M2095" s="9"/>
      <c r="N2095" s="14"/>
      <c r="O2095" s="11" t="s">
        <v>35</v>
      </c>
      <c r="P2095" s="15">
        <v>1</v>
      </c>
      <c r="Q2095" s="11">
        <v>95</v>
      </c>
      <c r="R2095" s="12">
        <f>CEILING(O2092*0.9*Q2095/100,5)</f>
        <v>215</v>
      </c>
      <c r="T2095" s="9"/>
      <c r="U2095" s="8">
        <f>U2094</f>
        <v>70</v>
      </c>
      <c r="V2095" s="4"/>
      <c r="W2095" s="8">
        <f>W2094</f>
        <v>42.5</v>
      </c>
      <c r="X2095" s="24"/>
      <c r="Y2095" s="9"/>
      <c r="Z2095" s="9"/>
      <c r="AA2095" s="9"/>
    </row>
    <row r="2096" spans="1:27" ht="16.5" thickTop="1" thickBot="1" x14ac:dyDescent="0.3">
      <c r="A2096" s="9"/>
      <c r="B2096" s="9"/>
      <c r="C2096" s="9"/>
      <c r="D2096" s="9"/>
      <c r="E2096" s="11"/>
      <c r="F2096" s="11"/>
      <c r="G2096" s="14"/>
      <c r="H2096" s="11"/>
      <c r="I2096" s="15">
        <v>5</v>
      </c>
      <c r="J2096" s="11">
        <v>75</v>
      </c>
      <c r="K2096" s="12">
        <f>CEILING(H2092*J2096/100*0.9,2.5)</f>
        <v>152.5</v>
      </c>
      <c r="M2096" s="9"/>
      <c r="N2096" s="14"/>
      <c r="O2096" s="11"/>
      <c r="P2096" s="11"/>
      <c r="Q2096" s="11"/>
      <c r="R2096" s="11"/>
      <c r="S2096" s="9"/>
      <c r="T2096" s="9"/>
      <c r="U2096" s="8">
        <f>U2095</f>
        <v>70</v>
      </c>
      <c r="V2096" s="4"/>
      <c r="W2096" s="8">
        <f>W2095</f>
        <v>42.5</v>
      </c>
      <c r="X2096" s="25"/>
      <c r="Y2096" s="9"/>
      <c r="Z2096" s="9"/>
      <c r="AA2096" s="9"/>
    </row>
    <row r="2097" spans="1:27" ht="16.5" thickTop="1" thickBot="1" x14ac:dyDescent="0.3">
      <c r="A2097" s="9"/>
      <c r="B2097" s="9"/>
      <c r="C2097" s="9"/>
      <c r="D2097" s="9"/>
      <c r="E2097" s="11"/>
      <c r="F2097" s="11"/>
      <c r="G2097" s="14"/>
      <c r="H2097" s="11"/>
      <c r="I2097" s="15">
        <v>5</v>
      </c>
      <c r="J2097" s="11">
        <v>85</v>
      </c>
      <c r="K2097" s="12">
        <f>CEILING(H2092*J2097/100*0.9,2.5)</f>
        <v>172.5</v>
      </c>
      <c r="M2097" s="9"/>
      <c r="N2097" s="14"/>
      <c r="O2097" s="11"/>
      <c r="P2097" s="11"/>
      <c r="Q2097" s="11"/>
      <c r="R2097" s="11"/>
      <c r="S2097" s="9"/>
      <c r="T2097" s="9"/>
      <c r="U2097" s="9"/>
      <c r="V2097" s="9"/>
      <c r="W2097" s="9"/>
      <c r="X2097" s="9"/>
      <c r="Y2097" s="9"/>
      <c r="Z2097" s="9"/>
      <c r="AA2097" s="9"/>
    </row>
    <row r="2098" spans="1:27" ht="16.5" thickTop="1" thickBot="1" x14ac:dyDescent="0.3">
      <c r="A2098" s="9"/>
      <c r="B2098" s="9"/>
      <c r="C2098">
        <f>IF(H2098&gt;3.4,0,H2098)+IF(O2098&gt;3.4,0,O2098)</f>
        <v>4</v>
      </c>
      <c r="D2098" t="s">
        <v>16</v>
      </c>
      <c r="E2098" t="s">
        <v>3</v>
      </c>
      <c r="F2098" s="9"/>
      <c r="G2098" s="14" t="s">
        <v>4</v>
      </c>
      <c r="H2098" s="11">
        <v>3</v>
      </c>
      <c r="I2098" s="11"/>
      <c r="J2098" s="11"/>
      <c r="K2098" s="11"/>
      <c r="L2098" s="9"/>
      <c r="M2098" s="9"/>
      <c r="N2098" s="14" t="s">
        <v>13</v>
      </c>
      <c r="O2098" s="11">
        <v>1</v>
      </c>
      <c r="P2098" s="11"/>
      <c r="Q2098" s="11"/>
      <c r="R2098" s="11"/>
      <c r="S2098" s="9"/>
      <c r="T2098" s="9"/>
      <c r="U2098" s="9"/>
      <c r="V2098" s="28" t="s">
        <v>28</v>
      </c>
      <c r="W2098" s="9"/>
      <c r="X2098" s="27" t="s">
        <v>25</v>
      </c>
      <c r="Y2098" s="9"/>
      <c r="Z2098" s="27" t="s">
        <v>26</v>
      </c>
      <c r="AA2098" s="9"/>
    </row>
    <row r="2099" spans="1:27" ht="31.5" thickTop="1" thickBot="1" x14ac:dyDescent="0.3">
      <c r="A2099" s="9"/>
      <c r="B2099" s="9"/>
      <c r="C2099" s="9"/>
      <c r="D2099" s="9"/>
      <c r="E2099" s="11"/>
      <c r="F2099" s="11"/>
      <c r="G2099" s="14"/>
      <c r="H2099" s="20">
        <f>H2078</f>
        <v>125</v>
      </c>
      <c r="I2099" s="11" t="s">
        <v>31</v>
      </c>
      <c r="J2099" s="11" t="s">
        <v>30</v>
      </c>
      <c r="K2099" s="11" t="s">
        <v>34</v>
      </c>
      <c r="L2099" s="10" t="s">
        <v>32</v>
      </c>
      <c r="M2099" s="10"/>
      <c r="N2099" s="14" t="s">
        <v>33</v>
      </c>
      <c r="O2099" s="20">
        <f>O2057+IF(S2060&lt;3.5,5,10)</f>
        <v>290</v>
      </c>
      <c r="P2099" s="11" t="s">
        <v>31</v>
      </c>
      <c r="Q2099" s="11" t="s">
        <v>30</v>
      </c>
      <c r="R2099" s="11" t="s">
        <v>34</v>
      </c>
      <c r="S2099" s="10" t="s">
        <v>32</v>
      </c>
      <c r="T2099" s="10"/>
      <c r="U2099" s="26" t="s">
        <v>34</v>
      </c>
      <c r="V2099" s="26" t="s">
        <v>48</v>
      </c>
      <c r="W2099" s="26" t="s">
        <v>34</v>
      </c>
      <c r="X2099" s="26" t="s">
        <v>48</v>
      </c>
      <c r="Y2099" s="26" t="s">
        <v>34</v>
      </c>
      <c r="Z2099" s="26" t="s">
        <v>48</v>
      </c>
      <c r="AA2099" s="9"/>
    </row>
    <row r="2100" spans="1:27" ht="16.5" thickTop="1" thickBot="1" x14ac:dyDescent="0.3">
      <c r="A2100" s="9"/>
      <c r="B2100" s="9"/>
      <c r="C2100" s="9"/>
      <c r="D2100" s="9"/>
      <c r="E2100" s="11"/>
      <c r="F2100" s="11"/>
      <c r="G2100" s="14"/>
      <c r="H2100" s="11"/>
      <c r="I2100" s="15">
        <v>5</v>
      </c>
      <c r="J2100" s="11">
        <v>75</v>
      </c>
      <c r="K2100" s="12">
        <f>CEILING(H2099*0.9*J2100/100,2.5)</f>
        <v>85</v>
      </c>
      <c r="M2100" s="9"/>
      <c r="N2100" s="14"/>
      <c r="O2100" s="11"/>
      <c r="P2100" s="15">
        <v>5</v>
      </c>
      <c r="Q2100" s="11">
        <v>65</v>
      </c>
      <c r="R2100" s="12">
        <f>CEILING(O2099*Q2100/100*0.9,5)</f>
        <v>170</v>
      </c>
      <c r="T2100" s="9"/>
      <c r="U2100" s="8">
        <f>IF(V2082&gt;11.5,U2082+2.5,U2082)</f>
        <v>17.5</v>
      </c>
      <c r="V2100" s="4"/>
      <c r="W2100" s="8">
        <f>IF(X2082&gt;11.5,W2082+2.5,W2082)</f>
        <v>35</v>
      </c>
      <c r="X2100" s="24"/>
      <c r="Y2100" s="8">
        <f>IF(Z2082&gt;11.5,Y2082+2,Y2082)</f>
        <v>8</v>
      </c>
      <c r="Z2100" s="24"/>
      <c r="AA2100" s="9"/>
    </row>
    <row r="2101" spans="1:27" ht="16.5" thickTop="1" thickBot="1" x14ac:dyDescent="0.3">
      <c r="A2101" s="9"/>
      <c r="B2101" s="9"/>
      <c r="C2101" s="9"/>
      <c r="D2101" s="9"/>
      <c r="E2101" s="11"/>
      <c r="F2101" s="11"/>
      <c r="G2101" s="14"/>
      <c r="H2101" s="11"/>
      <c r="I2101" s="15">
        <v>3</v>
      </c>
      <c r="J2101" s="11">
        <v>85</v>
      </c>
      <c r="K2101" s="12">
        <f>CEILING(H2099*0.9*J2101/100,2.5)</f>
        <v>97.5</v>
      </c>
      <c r="M2101" s="9"/>
      <c r="N2101" s="14"/>
      <c r="O2101" s="11"/>
      <c r="P2101" s="15">
        <v>5</v>
      </c>
      <c r="Q2101" s="11">
        <v>65</v>
      </c>
      <c r="R2101" s="12">
        <f>CEILING(O2099*Q2101/100*0.9,5)</f>
        <v>170</v>
      </c>
      <c r="T2101" s="9"/>
      <c r="U2101" s="8">
        <f>U2100</f>
        <v>17.5</v>
      </c>
      <c r="V2101" s="3"/>
      <c r="W2101" s="8">
        <f>W2100</f>
        <v>35</v>
      </c>
      <c r="X2101" s="24"/>
      <c r="Y2101" s="8">
        <f>Y2100</f>
        <v>8</v>
      </c>
      <c r="Z2101" s="24"/>
      <c r="AA2101" s="9"/>
    </row>
    <row r="2102" spans="1:27" ht="16.5" thickTop="1" thickBot="1" x14ac:dyDescent="0.3">
      <c r="A2102" s="9"/>
      <c r="B2102" s="9"/>
      <c r="C2102" s="9"/>
      <c r="D2102" s="9"/>
      <c r="E2102" s="11"/>
      <c r="F2102" s="11"/>
      <c r="G2102" s="14"/>
      <c r="H2102" s="11" t="s">
        <v>35</v>
      </c>
      <c r="I2102" s="15">
        <v>1</v>
      </c>
      <c r="J2102" s="11">
        <v>95</v>
      </c>
      <c r="K2102" s="12">
        <f>CEILING(H2099*0.9*J2102/100,2.5)</f>
        <v>107.5</v>
      </c>
      <c r="M2102" s="9"/>
      <c r="N2102" s="14"/>
      <c r="O2102" s="11"/>
      <c r="P2102" s="15">
        <v>5</v>
      </c>
      <c r="Q2102" s="11">
        <v>75</v>
      </c>
      <c r="R2102" s="12">
        <f>CEILING(O2099*Q2102/100*0.9,5)</f>
        <v>200</v>
      </c>
      <c r="T2102" s="9"/>
      <c r="U2102" s="8">
        <f>U2101</f>
        <v>17.5</v>
      </c>
      <c r="W2102" s="8">
        <f>W2101</f>
        <v>35</v>
      </c>
      <c r="X2102" s="24"/>
      <c r="Y2102" s="8">
        <f>Y2101</f>
        <v>8</v>
      </c>
      <c r="Z2102" s="24"/>
      <c r="AA2102" s="9"/>
    </row>
    <row r="2103" spans="1:27" ht="16.5" thickTop="1" thickBot="1" x14ac:dyDescent="0.3">
      <c r="A2103" s="9"/>
      <c r="B2103" s="9"/>
      <c r="C2103" s="9"/>
      <c r="D2103" s="9"/>
      <c r="E2103" s="11"/>
      <c r="F2103" s="11"/>
      <c r="G2103" s="14"/>
      <c r="H2103" s="11"/>
      <c r="I2103" s="11"/>
      <c r="J2103" s="11"/>
      <c r="K2103" s="11"/>
      <c r="L2103" s="9"/>
      <c r="M2103" s="9"/>
      <c r="N2103" s="14"/>
      <c r="O2103" s="11"/>
      <c r="P2103" s="15">
        <v>5</v>
      </c>
      <c r="Q2103" s="11">
        <v>75</v>
      </c>
      <c r="R2103" s="12">
        <f>CEILING(O2099*Q2103/100*0.9,5)</f>
        <v>200</v>
      </c>
      <c r="T2103" s="9"/>
      <c r="U2103" s="8">
        <f>U2102</f>
        <v>17.5</v>
      </c>
      <c r="W2103" s="8">
        <f>W2102</f>
        <v>35</v>
      </c>
      <c r="X2103" s="25"/>
      <c r="Y2103" s="8">
        <f>Y2102</f>
        <v>8</v>
      </c>
      <c r="Z2103" s="25"/>
      <c r="AA2103" s="9"/>
    </row>
    <row r="2104" spans="1:27" ht="16.5" thickTop="1" thickBot="1" x14ac:dyDescent="0.3">
      <c r="A2104" s="9"/>
      <c r="B2104" s="9"/>
      <c r="C2104" s="9"/>
      <c r="D2104" s="9"/>
      <c r="E2104" s="11"/>
      <c r="F2104" s="11"/>
      <c r="G2104" s="14"/>
      <c r="H2104" s="11"/>
      <c r="I2104" s="11"/>
      <c r="J2104" s="11"/>
      <c r="K2104" s="11"/>
      <c r="L2104" s="9"/>
      <c r="M2104" s="9"/>
      <c r="N2104" s="14"/>
      <c r="O2104" s="11"/>
      <c r="P2104" s="16">
        <v>5</v>
      </c>
      <c r="Q2104" s="11">
        <v>85</v>
      </c>
      <c r="R2104" s="12">
        <f>CEILING(O2099*Q2104/100*0.9,5)</f>
        <v>225</v>
      </c>
      <c r="T2104" s="9"/>
      <c r="U2104" s="9"/>
      <c r="V2104" s="9"/>
      <c r="W2104" s="9"/>
      <c r="X2104" s="9"/>
      <c r="Y2104" s="9"/>
      <c r="Z2104" s="9"/>
      <c r="AA2104" s="9"/>
    </row>
    <row r="2105" spans="1:27" ht="16.5" thickTop="1" thickBot="1" x14ac:dyDescent="0.3">
      <c r="A2105" s="9"/>
      <c r="B2105" s="9"/>
      <c r="C2105">
        <f>IF(H2105&gt;3.4,0,H2105)+IF(O2105&gt;3.4,0,O2105)</f>
        <v>2</v>
      </c>
      <c r="D2105" t="s">
        <v>17</v>
      </c>
      <c r="E2105" t="s">
        <v>2</v>
      </c>
      <c r="F2105" s="9"/>
      <c r="G2105" s="14" t="s">
        <v>14</v>
      </c>
      <c r="H2105" s="11">
        <v>2</v>
      </c>
      <c r="I2105" s="11"/>
      <c r="J2105" s="11"/>
      <c r="K2105" s="11"/>
      <c r="L2105" s="9"/>
      <c r="M2105" s="9"/>
      <c r="N2105" s="14" t="s">
        <v>12</v>
      </c>
      <c r="O2105" s="11">
        <v>4</v>
      </c>
      <c r="P2105" s="11"/>
      <c r="Q2105" s="11"/>
      <c r="R2105" s="11"/>
      <c r="S2105" s="9"/>
      <c r="T2105" s="9"/>
      <c r="U2105" s="9"/>
      <c r="V2105" s="27" t="s">
        <v>47</v>
      </c>
      <c r="W2105" s="9"/>
      <c r="X2105" s="17" t="s">
        <v>27</v>
      </c>
      <c r="Y2105" s="9"/>
      <c r="Z2105" s="9"/>
      <c r="AA2105" s="9"/>
    </row>
    <row r="2106" spans="1:27" ht="31.5" thickTop="1" thickBot="1" x14ac:dyDescent="0.3">
      <c r="A2106" s="9"/>
      <c r="B2106" s="9"/>
      <c r="C2106" s="9"/>
      <c r="D2106" s="9"/>
      <c r="E2106" s="11"/>
      <c r="F2106" s="11"/>
      <c r="G2106" s="14" t="s">
        <v>33</v>
      </c>
      <c r="H2106" s="20">
        <f>H2092</f>
        <v>222.5</v>
      </c>
      <c r="I2106" s="11" t="s">
        <v>31</v>
      </c>
      <c r="J2106" s="11" t="s">
        <v>30</v>
      </c>
      <c r="K2106" s="11" t="s">
        <v>34</v>
      </c>
      <c r="L2106" s="10" t="s">
        <v>32</v>
      </c>
      <c r="M2106" s="10"/>
      <c r="N2106" s="14" t="s">
        <v>33</v>
      </c>
      <c r="O2106" s="20">
        <f>O2092</f>
        <v>247.5</v>
      </c>
      <c r="P2106" s="11" t="s">
        <v>31</v>
      </c>
      <c r="Q2106" s="11" t="s">
        <v>30</v>
      </c>
      <c r="R2106" s="11" t="s">
        <v>34</v>
      </c>
      <c r="S2106" s="10" t="s">
        <v>32</v>
      </c>
      <c r="T2106" s="10"/>
      <c r="U2106" s="26" t="s">
        <v>34</v>
      </c>
      <c r="V2106" s="26" t="s">
        <v>48</v>
      </c>
      <c r="W2106" s="26" t="s">
        <v>34</v>
      </c>
      <c r="X2106" s="26" t="s">
        <v>48</v>
      </c>
      <c r="Y2106" s="9"/>
      <c r="Z2106" s="9"/>
      <c r="AA2106" s="9"/>
    </row>
    <row r="2107" spans="1:27" ht="16.5" thickTop="1" thickBot="1" x14ac:dyDescent="0.3">
      <c r="A2107" s="9"/>
      <c r="B2107" s="9"/>
      <c r="C2107" s="9"/>
      <c r="D2107" s="9"/>
      <c r="E2107" s="11"/>
      <c r="F2107" s="11"/>
      <c r="G2107" s="14"/>
      <c r="H2107" s="11"/>
      <c r="I2107" s="15">
        <v>3</v>
      </c>
      <c r="J2107" s="11">
        <v>70</v>
      </c>
      <c r="K2107" s="12">
        <f>CEILING(H2106*J2107/100*0.9,2.5)</f>
        <v>142.5</v>
      </c>
      <c r="M2107" s="9"/>
      <c r="N2107" s="14"/>
      <c r="O2107" s="11"/>
      <c r="P2107" s="15">
        <v>5</v>
      </c>
      <c r="Q2107" s="11">
        <v>40</v>
      </c>
      <c r="R2107" s="12">
        <f>CEILING(O2106*Q2107/100*0.9,5)</f>
        <v>90</v>
      </c>
      <c r="T2107" s="9"/>
      <c r="U2107" s="8">
        <f>IF(V2089&gt;11.5,U2089+2.5,U2089)</f>
        <v>60</v>
      </c>
      <c r="W2107" s="8">
        <f>IF(X2089&gt;11.5,W2089+2.5,W2089)</f>
        <v>42.5</v>
      </c>
      <c r="X2107" s="24"/>
      <c r="Y2107" s="9"/>
      <c r="Z2107" s="9"/>
      <c r="AA2107" s="9"/>
    </row>
    <row r="2108" spans="1:27" ht="16.5" thickTop="1" thickBot="1" x14ac:dyDescent="0.3">
      <c r="A2108" s="9"/>
      <c r="B2108" s="9"/>
      <c r="C2108" s="9"/>
      <c r="D2108" s="9"/>
      <c r="E2108" s="11"/>
      <c r="F2108" s="11"/>
      <c r="G2108" s="14"/>
      <c r="H2108" s="11"/>
      <c r="I2108" s="15">
        <v>3</v>
      </c>
      <c r="J2108" s="11">
        <v>70</v>
      </c>
      <c r="K2108" s="12">
        <f>CEILING(H2106*J2108/100*0.9,2.5)</f>
        <v>142.5</v>
      </c>
      <c r="M2108" s="9"/>
      <c r="N2108" s="14"/>
      <c r="O2108" s="11"/>
      <c r="P2108" s="15">
        <v>5</v>
      </c>
      <c r="Q2108" s="11">
        <v>40</v>
      </c>
      <c r="R2108" s="12">
        <f>CEILING(O2106*Q2108/100*0.9,5)</f>
        <v>90</v>
      </c>
      <c r="T2108" s="9"/>
      <c r="U2108" s="8">
        <f>U2107</f>
        <v>60</v>
      </c>
      <c r="W2108" s="8">
        <f>W2107</f>
        <v>42.5</v>
      </c>
      <c r="X2108" s="24"/>
      <c r="Y2108" s="9"/>
      <c r="Z2108" s="9"/>
      <c r="AA2108" s="9"/>
    </row>
    <row r="2109" spans="1:27" ht="16.5" thickTop="1" thickBot="1" x14ac:dyDescent="0.3">
      <c r="A2109" s="9"/>
      <c r="B2109" s="9"/>
      <c r="C2109" s="9"/>
      <c r="D2109" s="9"/>
      <c r="E2109" s="11"/>
      <c r="F2109" s="11"/>
      <c r="G2109" s="14"/>
      <c r="H2109" s="11"/>
      <c r="I2109" s="15">
        <v>3</v>
      </c>
      <c r="J2109" s="11">
        <v>80</v>
      </c>
      <c r="K2109" s="12">
        <f>CEILING(H2106*J2109/100*0.9,2.5)</f>
        <v>162.5</v>
      </c>
      <c r="M2109" s="9"/>
      <c r="N2109" s="14"/>
      <c r="O2109" s="11"/>
      <c r="P2109" s="15">
        <v>5</v>
      </c>
      <c r="Q2109" s="11">
        <v>50</v>
      </c>
      <c r="R2109" s="12">
        <f>CEILING(O2106*Q2109/100*0.9,5)</f>
        <v>115</v>
      </c>
      <c r="T2109" s="9"/>
      <c r="U2109" s="8">
        <f>U2108</f>
        <v>60</v>
      </c>
      <c r="W2109" s="8">
        <f>W2108</f>
        <v>42.5</v>
      </c>
      <c r="X2109" s="24"/>
      <c r="Y2109" s="9"/>
      <c r="Z2109" s="9"/>
      <c r="AA2109" s="9"/>
    </row>
    <row r="2110" spans="1:27" ht="16.5" thickTop="1" thickBot="1" x14ac:dyDescent="0.3">
      <c r="A2110" s="9"/>
      <c r="B2110" s="9"/>
      <c r="C2110" s="9"/>
      <c r="D2110" s="9"/>
      <c r="E2110" s="11"/>
      <c r="F2110" s="11"/>
      <c r="G2110" s="14"/>
      <c r="H2110" s="11"/>
      <c r="I2110" s="15">
        <v>3</v>
      </c>
      <c r="J2110" s="11">
        <v>80</v>
      </c>
      <c r="K2110" s="12">
        <f>CEILING(H2106*J2110/100*0.9,2.5)</f>
        <v>162.5</v>
      </c>
      <c r="M2110" s="9"/>
      <c r="N2110" s="14"/>
      <c r="O2110" s="11"/>
      <c r="P2110" s="15">
        <v>5</v>
      </c>
      <c r="Q2110" s="11">
        <v>50</v>
      </c>
      <c r="R2110" s="12">
        <f>CEILING(O2106*Q2110/100*0.9,5)</f>
        <v>115</v>
      </c>
      <c r="T2110" s="9"/>
      <c r="U2110" s="8">
        <f>U2109</f>
        <v>60</v>
      </c>
      <c r="W2110" s="8">
        <f>W2109</f>
        <v>42.5</v>
      </c>
      <c r="X2110" s="25"/>
      <c r="Y2110" s="9"/>
      <c r="Z2110" s="9"/>
      <c r="AA2110" s="9"/>
    </row>
    <row r="2111" spans="1:27" ht="16.5" thickTop="1" thickBot="1" x14ac:dyDescent="0.3">
      <c r="A2111" s="9"/>
      <c r="B2111" s="9"/>
      <c r="C2111" s="9"/>
      <c r="D2111" s="9"/>
      <c r="E2111" s="11"/>
      <c r="F2111" s="11"/>
      <c r="G2111" s="14"/>
      <c r="H2111" s="11"/>
      <c r="I2111" s="15">
        <v>3</v>
      </c>
      <c r="J2111" s="11">
        <v>90</v>
      </c>
      <c r="K2111" s="12">
        <f>CEILING(H2106*J2111/100*0.9,2.5)</f>
        <v>182.5</v>
      </c>
      <c r="M2111" s="9"/>
      <c r="N2111" s="14"/>
      <c r="O2111" s="11"/>
      <c r="P2111" s="15">
        <v>5</v>
      </c>
      <c r="Q2111" s="11">
        <v>60</v>
      </c>
      <c r="R2111" s="12">
        <f>CEILING(O2106*Q2111/100*0.9,5)</f>
        <v>135</v>
      </c>
      <c r="T2111" s="9"/>
      <c r="U2111" s="9"/>
      <c r="V2111" s="9"/>
      <c r="W2111" s="9"/>
      <c r="X2111" s="9"/>
      <c r="Y2111" s="9"/>
      <c r="Z2111" s="9"/>
      <c r="AA2111" s="9"/>
    </row>
    <row r="2112" spans="1:27" ht="16.5" thickTop="1" thickBot="1" x14ac:dyDescent="0.3">
      <c r="A2112" s="9"/>
      <c r="B2112" s="1" t="s">
        <v>168</v>
      </c>
      <c r="C2112" s="18">
        <f>IF(H2112&gt;3.4,0,H2112)+IF(O2112&gt;3.4,0,O2112)</f>
        <v>4</v>
      </c>
      <c r="D2112" s="18" t="s">
        <v>15</v>
      </c>
      <c r="E2112" s="34" t="s">
        <v>2</v>
      </c>
      <c r="F2112" s="11"/>
      <c r="G2112" s="14" t="s">
        <v>14</v>
      </c>
      <c r="H2112" s="11">
        <v>3</v>
      </c>
      <c r="I2112" s="11"/>
      <c r="J2112" s="11"/>
      <c r="K2112" s="11"/>
      <c r="L2112" s="9"/>
      <c r="M2112" s="9"/>
      <c r="N2112" s="14" t="s">
        <v>12</v>
      </c>
      <c r="O2112" s="11">
        <v>1</v>
      </c>
      <c r="P2112" s="11"/>
      <c r="Q2112" s="11"/>
      <c r="R2112" s="11"/>
      <c r="S2112" s="9"/>
      <c r="T2112" s="9"/>
      <c r="U2112" s="30"/>
      <c r="V2112" s="29" t="s">
        <v>49</v>
      </c>
      <c r="W2112" s="9"/>
      <c r="X2112" s="31" t="s">
        <v>27</v>
      </c>
      <c r="Y2112" s="9"/>
      <c r="Z2112" s="9"/>
      <c r="AA2112" s="9"/>
    </row>
    <row r="2113" spans="1:27" ht="31.5" thickTop="1" thickBot="1" x14ac:dyDescent="0.3">
      <c r="A2113" s="9"/>
      <c r="B2113" s="9"/>
      <c r="C2113" s="9"/>
      <c r="D2113" s="9"/>
      <c r="E2113" s="11"/>
      <c r="F2113" s="11"/>
      <c r="G2113" s="14"/>
      <c r="H2113" s="20">
        <f>H2106</f>
        <v>222.5</v>
      </c>
      <c r="I2113" s="11" t="s">
        <v>31</v>
      </c>
      <c r="J2113" s="11" t="s">
        <v>30</v>
      </c>
      <c r="K2113" s="11" t="s">
        <v>34</v>
      </c>
      <c r="L2113" s="10" t="s">
        <v>32</v>
      </c>
      <c r="M2113" s="10"/>
      <c r="N2113" s="14" t="s">
        <v>33</v>
      </c>
      <c r="O2113" s="20">
        <f>O2092+IF(S2095&lt;3.5,2.5,5)</f>
        <v>250</v>
      </c>
      <c r="P2113" s="11" t="s">
        <v>31</v>
      </c>
      <c r="Q2113" s="11" t="s">
        <v>30</v>
      </c>
      <c r="R2113" s="11" t="s">
        <v>34</v>
      </c>
      <c r="S2113" s="10" t="s">
        <v>32</v>
      </c>
      <c r="T2113" s="10"/>
      <c r="U2113" s="26" t="s">
        <v>34</v>
      </c>
      <c r="V2113" s="26" t="s">
        <v>48</v>
      </c>
      <c r="W2113" s="26" t="s">
        <v>34</v>
      </c>
      <c r="X2113" s="26" t="s">
        <v>48</v>
      </c>
      <c r="Y2113" s="9"/>
      <c r="Z2113" s="9"/>
      <c r="AA2113" s="9"/>
    </row>
    <row r="2114" spans="1:27" ht="16.5" thickTop="1" thickBot="1" x14ac:dyDescent="0.3">
      <c r="A2114" s="9"/>
      <c r="B2114" s="9"/>
      <c r="C2114" s="9"/>
      <c r="D2114" s="9"/>
      <c r="E2114" s="11"/>
      <c r="F2114" s="11"/>
      <c r="G2114" s="14"/>
      <c r="H2114" s="11"/>
      <c r="I2114" s="15">
        <v>5</v>
      </c>
      <c r="J2114" s="11">
        <v>75</v>
      </c>
      <c r="K2114" s="12">
        <f>CEILING(H2113*0.9*J2114/100,2.5)</f>
        <v>152.5</v>
      </c>
      <c r="M2114" s="9"/>
      <c r="N2114" s="14"/>
      <c r="O2114" s="11"/>
      <c r="P2114" s="15">
        <v>5</v>
      </c>
      <c r="Q2114" s="11">
        <v>65</v>
      </c>
      <c r="R2114" s="12">
        <f>CEILING(O2113*Q2114/100*0.9,5)</f>
        <v>150</v>
      </c>
      <c r="T2114" s="9"/>
      <c r="U2114" s="8">
        <f>IF(V2096&gt;11.5,U2096+2.5,U2096)</f>
        <v>70</v>
      </c>
      <c r="V2114" s="4"/>
      <c r="W2114" s="8">
        <f>IF(X2110&gt;11.5,W2110+2.5,W2110)</f>
        <v>42.5</v>
      </c>
      <c r="X2114" s="24"/>
      <c r="Y2114" s="9"/>
      <c r="Z2114" s="9"/>
      <c r="AA2114" s="9"/>
    </row>
    <row r="2115" spans="1:27" ht="16.5" thickTop="1" thickBot="1" x14ac:dyDescent="0.3">
      <c r="A2115" s="9"/>
      <c r="B2115" s="9"/>
      <c r="C2115" s="9"/>
      <c r="D2115" s="9"/>
      <c r="E2115" s="11"/>
      <c r="F2115" s="11"/>
      <c r="G2115" s="14"/>
      <c r="H2115" s="11"/>
      <c r="I2115" s="15">
        <v>3</v>
      </c>
      <c r="J2115" s="11">
        <v>85</v>
      </c>
      <c r="K2115" s="12">
        <f>CEILING(H2113*0.9*J2115/100,2.5)</f>
        <v>172.5</v>
      </c>
      <c r="M2115" s="9"/>
      <c r="N2115" s="14"/>
      <c r="O2115" s="11"/>
      <c r="P2115" s="15">
        <v>5</v>
      </c>
      <c r="Q2115" s="11">
        <v>65</v>
      </c>
      <c r="R2115" s="12">
        <f>CEILING(O2113*Q2115/100*0.9,5)</f>
        <v>150</v>
      </c>
      <c r="T2115" s="9"/>
      <c r="U2115" s="8">
        <f>U2114</f>
        <v>70</v>
      </c>
      <c r="V2115" s="4"/>
      <c r="W2115" s="8">
        <f>W2114</f>
        <v>42.5</v>
      </c>
      <c r="X2115" s="24"/>
      <c r="Y2115" s="9"/>
      <c r="Z2115" s="9"/>
      <c r="AA2115" s="9"/>
    </row>
    <row r="2116" spans="1:27" ht="16.5" thickTop="1" thickBot="1" x14ac:dyDescent="0.3">
      <c r="A2116" s="9"/>
      <c r="B2116" s="9"/>
      <c r="C2116" s="9"/>
      <c r="D2116" s="9"/>
      <c r="E2116" s="11"/>
      <c r="F2116" s="11"/>
      <c r="G2116" s="14"/>
      <c r="H2116" s="11" t="s">
        <v>35</v>
      </c>
      <c r="I2116" s="15">
        <v>1</v>
      </c>
      <c r="J2116" s="11">
        <v>95</v>
      </c>
      <c r="K2116" s="12">
        <f>CEILING(H2113*0.9*J2116/100,2.5)</f>
        <v>192.5</v>
      </c>
      <c r="M2116" s="9"/>
      <c r="N2116" s="14"/>
      <c r="O2116" s="11"/>
      <c r="P2116" s="15">
        <v>5</v>
      </c>
      <c r="Q2116" s="11">
        <v>75</v>
      </c>
      <c r="R2116" s="12">
        <f>CEILING(O2113*Q2116/100*0.9,5)</f>
        <v>170</v>
      </c>
      <c r="T2116" s="9"/>
      <c r="U2116" s="8">
        <f>U2115</f>
        <v>70</v>
      </c>
      <c r="V2116" s="4"/>
      <c r="W2116" s="8">
        <f>W2115</f>
        <v>42.5</v>
      </c>
      <c r="X2116" s="24"/>
      <c r="Y2116" s="9"/>
      <c r="Z2116" s="9"/>
      <c r="AA2116" s="9"/>
    </row>
    <row r="2117" spans="1:27" ht="16.5" thickTop="1" thickBot="1" x14ac:dyDescent="0.3">
      <c r="A2117" s="9"/>
      <c r="B2117" s="9"/>
      <c r="C2117" s="9"/>
      <c r="D2117" s="9"/>
      <c r="E2117" s="11"/>
      <c r="F2117" s="11"/>
      <c r="G2117" s="14"/>
      <c r="H2117" s="11"/>
      <c r="I2117" s="11"/>
      <c r="J2117" s="11"/>
      <c r="K2117" s="11"/>
      <c r="L2117" s="9"/>
      <c r="M2117" s="9"/>
      <c r="N2117" s="14"/>
      <c r="O2117" s="11"/>
      <c r="P2117" s="15">
        <v>5</v>
      </c>
      <c r="Q2117" s="11">
        <v>75</v>
      </c>
      <c r="R2117" s="12">
        <f>CEILING(O2113*Q2117/100*0.9,5)</f>
        <v>170</v>
      </c>
      <c r="T2117" s="9"/>
      <c r="U2117" s="8">
        <f>U2116</f>
        <v>70</v>
      </c>
      <c r="V2117" s="4"/>
      <c r="W2117" s="8">
        <f>W2116</f>
        <v>42.5</v>
      </c>
      <c r="X2117" s="25"/>
      <c r="Y2117" s="9"/>
      <c r="Z2117" s="9"/>
      <c r="AA2117" s="9"/>
    </row>
    <row r="2118" spans="1:27" ht="16.5" thickTop="1" thickBot="1" x14ac:dyDescent="0.3">
      <c r="A2118" s="9"/>
      <c r="B2118" s="9"/>
      <c r="C2118" s="9"/>
      <c r="D2118" s="9"/>
      <c r="E2118" s="11"/>
      <c r="F2118" s="11"/>
      <c r="G2118" s="14"/>
      <c r="H2118" s="11"/>
      <c r="I2118" s="11"/>
      <c r="J2118" s="11"/>
      <c r="K2118" s="11"/>
      <c r="L2118" s="9"/>
      <c r="M2118" s="9"/>
      <c r="N2118" s="14"/>
      <c r="O2118" s="11"/>
      <c r="P2118" s="16">
        <v>5</v>
      </c>
      <c r="Q2118" s="11">
        <v>85</v>
      </c>
      <c r="R2118" s="12">
        <f>CEILING(O2113*Q2118/100*0.9,5)</f>
        <v>195</v>
      </c>
      <c r="T2118" s="9"/>
      <c r="U2118" s="9"/>
      <c r="V2118" s="9"/>
      <c r="W2118" s="9"/>
      <c r="X2118" s="9"/>
      <c r="Y2118" s="9"/>
      <c r="Z2118" s="9"/>
      <c r="AA2118" s="9"/>
    </row>
    <row r="2119" spans="1:27" ht="16.5" thickTop="1" thickBot="1" x14ac:dyDescent="0.3">
      <c r="A2119" s="9"/>
      <c r="B2119" s="9"/>
      <c r="C2119">
        <f>IF(H2119&gt;3.4,0,H2119)+IF(O2119&gt;3.4,0,O2119)</f>
        <v>2</v>
      </c>
      <c r="D2119" t="s">
        <v>16</v>
      </c>
      <c r="E2119" t="s">
        <v>3</v>
      </c>
      <c r="F2119" s="9"/>
      <c r="G2119" s="14" t="s">
        <v>4</v>
      </c>
      <c r="H2119" s="11">
        <v>4</v>
      </c>
      <c r="I2119" s="11"/>
      <c r="J2119" s="11"/>
      <c r="K2119" s="11"/>
      <c r="L2119" s="9"/>
      <c r="M2119" s="9"/>
      <c r="N2119" s="14" t="s">
        <v>13</v>
      </c>
      <c r="O2119" s="11">
        <v>2</v>
      </c>
      <c r="P2119" s="11"/>
      <c r="Q2119" s="11"/>
      <c r="R2119" s="11"/>
      <c r="S2119" s="9"/>
      <c r="T2119" s="9"/>
      <c r="U2119" s="9"/>
      <c r="V2119" s="28" t="s">
        <v>28</v>
      </c>
      <c r="W2119" s="9"/>
      <c r="X2119" s="27" t="s">
        <v>25</v>
      </c>
      <c r="Y2119" s="9"/>
      <c r="Z2119" s="27" t="s">
        <v>26</v>
      </c>
      <c r="AA2119" s="9"/>
    </row>
    <row r="2120" spans="1:27" ht="31.5" thickTop="1" thickBot="1" x14ac:dyDescent="0.3">
      <c r="A2120" s="9"/>
      <c r="B2120" s="9"/>
      <c r="C2120" s="9"/>
      <c r="D2120" s="9"/>
      <c r="E2120" s="11"/>
      <c r="F2120" s="11"/>
      <c r="G2120" s="14" t="s">
        <v>33</v>
      </c>
      <c r="H2120" s="20">
        <f>H2099</f>
        <v>125</v>
      </c>
      <c r="I2120" s="11" t="s">
        <v>31</v>
      </c>
      <c r="J2120" s="11" t="s">
        <v>30</v>
      </c>
      <c r="K2120" s="11" t="s">
        <v>34</v>
      </c>
      <c r="L2120" s="10" t="s">
        <v>32</v>
      </c>
      <c r="M2120" s="10"/>
      <c r="N2120" s="14" t="s">
        <v>33</v>
      </c>
      <c r="O2120" s="20">
        <f>O2099</f>
        <v>290</v>
      </c>
      <c r="P2120" s="11" t="s">
        <v>31</v>
      </c>
      <c r="Q2120" s="11" t="s">
        <v>30</v>
      </c>
      <c r="R2120" s="11" t="s">
        <v>34</v>
      </c>
      <c r="S2120" s="10" t="s">
        <v>32</v>
      </c>
      <c r="T2120" s="10"/>
      <c r="U2120" s="26" t="s">
        <v>34</v>
      </c>
      <c r="V2120" s="26" t="s">
        <v>48</v>
      </c>
      <c r="W2120" s="26" t="s">
        <v>34</v>
      </c>
      <c r="X2120" s="26" t="s">
        <v>48</v>
      </c>
      <c r="Y2120" s="26" t="s">
        <v>34</v>
      </c>
      <c r="Z2120" s="26" t="s">
        <v>48</v>
      </c>
      <c r="AA2120" s="9"/>
    </row>
    <row r="2121" spans="1:27" ht="16.5" thickTop="1" thickBot="1" x14ac:dyDescent="0.3">
      <c r="A2121" s="9"/>
      <c r="B2121" s="9"/>
      <c r="C2121" s="9"/>
      <c r="D2121" s="9"/>
      <c r="E2121" s="11"/>
      <c r="F2121" s="11"/>
      <c r="G2121" s="14"/>
      <c r="H2121" s="11"/>
      <c r="I2121" s="15">
        <v>5</v>
      </c>
      <c r="J2121" s="11">
        <v>40</v>
      </c>
      <c r="K2121" s="12">
        <f>CEILING(H2120*J2121/100*0.9,2.5)</f>
        <v>45</v>
      </c>
      <c r="M2121" s="9"/>
      <c r="N2121" s="14"/>
      <c r="O2121" s="11"/>
      <c r="P2121" s="15">
        <v>3</v>
      </c>
      <c r="Q2121" s="11">
        <v>70</v>
      </c>
      <c r="R2121" s="12">
        <f>CEILING(O2120*Q2121/100*0.9,5)</f>
        <v>185</v>
      </c>
      <c r="T2121" s="9"/>
      <c r="U2121" s="8">
        <f>IF(V2103&gt;11.5,U2103+2.5,U2103)</f>
        <v>17.5</v>
      </c>
      <c r="V2121" s="4"/>
      <c r="W2121" s="8">
        <f>IF(X2103&gt;11.5,W2103+2.5,W2103)</f>
        <v>35</v>
      </c>
      <c r="X2121" s="24"/>
      <c r="Y2121" s="8">
        <f>IF(Z2103&gt;11.5,Y2103+2,Y2103)</f>
        <v>8</v>
      </c>
      <c r="Z2121" s="24"/>
      <c r="AA2121" s="9"/>
    </row>
    <row r="2122" spans="1:27" ht="16.5" thickTop="1" thickBot="1" x14ac:dyDescent="0.3">
      <c r="A2122" s="9"/>
      <c r="B2122" s="9"/>
      <c r="C2122" s="9"/>
      <c r="D2122" s="9"/>
      <c r="E2122" s="11"/>
      <c r="F2122" s="11"/>
      <c r="G2122" s="14"/>
      <c r="H2122" s="11"/>
      <c r="I2122" s="15">
        <v>5</v>
      </c>
      <c r="J2122" s="11">
        <v>40</v>
      </c>
      <c r="K2122" s="12">
        <f>CEILING(H2120*J2122/100*0.9,2.5)</f>
        <v>45</v>
      </c>
      <c r="M2122" s="9"/>
      <c r="N2122" s="14"/>
      <c r="O2122" s="11"/>
      <c r="P2122" s="15">
        <v>3</v>
      </c>
      <c r="Q2122" s="11">
        <v>70</v>
      </c>
      <c r="R2122" s="12">
        <f>CEILING(O2120*Q2122/100*0.9,5)</f>
        <v>185</v>
      </c>
      <c r="T2122" s="9"/>
      <c r="U2122" s="8">
        <f>U2121</f>
        <v>17.5</v>
      </c>
      <c r="V2122" s="3"/>
      <c r="W2122" s="8">
        <f>W2121</f>
        <v>35</v>
      </c>
      <c r="X2122" s="24"/>
      <c r="Y2122" s="8">
        <f>Y2121</f>
        <v>8</v>
      </c>
      <c r="Z2122" s="24"/>
      <c r="AA2122" s="9"/>
    </row>
    <row r="2123" spans="1:27" ht="16.5" thickTop="1" thickBot="1" x14ac:dyDescent="0.3">
      <c r="A2123" s="9"/>
      <c r="B2123" s="9"/>
      <c r="C2123" s="9"/>
      <c r="D2123" s="9"/>
      <c r="E2123" s="11"/>
      <c r="F2123" s="11"/>
      <c r="G2123" s="14"/>
      <c r="H2123" s="11"/>
      <c r="I2123" s="15">
        <v>5</v>
      </c>
      <c r="J2123" s="11">
        <v>50</v>
      </c>
      <c r="K2123" s="12">
        <f>CEILING(H2120*J2123/100*0.9,2.5)</f>
        <v>57.5</v>
      </c>
      <c r="M2123" s="9"/>
      <c r="N2123" s="14"/>
      <c r="O2123" s="11"/>
      <c r="P2123" s="15">
        <v>3</v>
      </c>
      <c r="Q2123" s="11">
        <v>80</v>
      </c>
      <c r="R2123" s="12">
        <f>CEILING(O2120*Q2123/100*0.9,5)</f>
        <v>210</v>
      </c>
      <c r="T2123" s="9"/>
      <c r="U2123" s="8">
        <f>U2122</f>
        <v>17.5</v>
      </c>
      <c r="W2123" s="8">
        <f>W2122</f>
        <v>35</v>
      </c>
      <c r="X2123" s="24"/>
      <c r="Y2123" s="8">
        <f>Y2122</f>
        <v>8</v>
      </c>
      <c r="Z2123" s="24"/>
      <c r="AA2123" s="9"/>
    </row>
    <row r="2124" spans="1:27" ht="16.5" thickTop="1" thickBot="1" x14ac:dyDescent="0.3">
      <c r="A2124" s="9"/>
      <c r="B2124" s="9"/>
      <c r="C2124" s="9"/>
      <c r="D2124" s="9"/>
      <c r="E2124" s="11"/>
      <c r="F2124" s="11"/>
      <c r="G2124" s="14"/>
      <c r="H2124" s="11"/>
      <c r="I2124" s="15">
        <v>5</v>
      </c>
      <c r="J2124" s="11">
        <v>50</v>
      </c>
      <c r="K2124" s="12">
        <f>CEILING(H2120*J2124/100*0.9,2.5)</f>
        <v>57.5</v>
      </c>
      <c r="M2124" s="9"/>
      <c r="N2124" s="14"/>
      <c r="O2124" s="11"/>
      <c r="P2124" s="15">
        <v>3</v>
      </c>
      <c r="Q2124" s="11">
        <v>80</v>
      </c>
      <c r="R2124" s="12">
        <f>CEILING(O2120*Q2124/100*0.9,5)</f>
        <v>210</v>
      </c>
      <c r="T2124" s="9"/>
      <c r="U2124" s="8">
        <f>U2123</f>
        <v>17.5</v>
      </c>
      <c r="W2124" s="8">
        <f>W2123</f>
        <v>35</v>
      </c>
      <c r="X2124" s="25"/>
      <c r="Y2124" s="8">
        <f>Y2123</f>
        <v>8</v>
      </c>
      <c r="Z2124" s="25"/>
      <c r="AA2124" s="9"/>
    </row>
    <row r="2125" spans="1:27" ht="16.5" thickTop="1" thickBot="1" x14ac:dyDescent="0.3">
      <c r="A2125" s="9"/>
      <c r="B2125" s="9"/>
      <c r="C2125" s="9"/>
      <c r="D2125" s="9"/>
      <c r="E2125" s="11"/>
      <c r="F2125" s="11"/>
      <c r="G2125" s="14"/>
      <c r="H2125" s="11"/>
      <c r="I2125" s="16">
        <v>5</v>
      </c>
      <c r="J2125" s="11">
        <v>60</v>
      </c>
      <c r="K2125" s="12">
        <f>CEILING(H2120*J2125/100*0.9,2.5)</f>
        <v>67.5</v>
      </c>
      <c r="M2125" s="9"/>
      <c r="N2125" s="14"/>
      <c r="O2125" s="11"/>
      <c r="P2125" s="16">
        <v>3</v>
      </c>
      <c r="Q2125" s="11">
        <v>90</v>
      </c>
      <c r="R2125" s="12">
        <f>CEILING(O2120*Q2125/100*0.9,5)</f>
        <v>235</v>
      </c>
      <c r="T2125" s="9"/>
      <c r="U2125" s="9"/>
      <c r="V2125" s="9"/>
      <c r="W2125" s="9"/>
      <c r="X2125" s="9"/>
      <c r="Y2125" s="9"/>
      <c r="Z2125" s="9"/>
      <c r="AA2125" s="9"/>
    </row>
    <row r="2126" spans="1:27" ht="16.5" thickTop="1" thickBot="1" x14ac:dyDescent="0.3">
      <c r="A2126" s="9"/>
      <c r="B2126" s="9"/>
      <c r="C2126">
        <f>IF(H2126&gt;3.4,0,H2126)+IF(O2126&gt;3.4,0,O2126)</f>
        <v>2</v>
      </c>
      <c r="D2126" t="s">
        <v>17</v>
      </c>
      <c r="E2126" t="s">
        <v>2</v>
      </c>
      <c r="F2126" s="9"/>
      <c r="G2126" s="14" t="s">
        <v>14</v>
      </c>
      <c r="H2126" s="11">
        <v>4</v>
      </c>
      <c r="I2126" s="11"/>
      <c r="J2126" s="11"/>
      <c r="K2126" s="11"/>
      <c r="L2126" s="9"/>
      <c r="M2126" s="9"/>
      <c r="N2126" s="14" t="s">
        <v>12</v>
      </c>
      <c r="O2126" s="11">
        <v>2</v>
      </c>
      <c r="P2126" s="11"/>
      <c r="Q2126" s="11"/>
      <c r="R2126" s="11"/>
      <c r="S2126" s="9"/>
      <c r="T2126" s="9"/>
      <c r="U2126" s="9"/>
      <c r="V2126" s="27" t="s">
        <v>47</v>
      </c>
      <c r="W2126" s="9"/>
      <c r="X2126" s="17" t="s">
        <v>27</v>
      </c>
      <c r="Y2126" s="9"/>
      <c r="Z2126" s="9"/>
      <c r="AA2126" s="9"/>
    </row>
    <row r="2127" spans="1:27" ht="31.5" thickTop="1" thickBot="1" x14ac:dyDescent="0.3">
      <c r="A2127" s="9"/>
      <c r="B2127" s="9"/>
      <c r="C2127" s="9"/>
      <c r="D2127" s="9"/>
      <c r="E2127" s="11"/>
      <c r="F2127" s="11"/>
      <c r="G2127" s="14" t="s">
        <v>33</v>
      </c>
      <c r="H2127" s="20">
        <f>H2113</f>
        <v>222.5</v>
      </c>
      <c r="I2127" s="11" t="s">
        <v>31</v>
      </c>
      <c r="J2127" s="11" t="s">
        <v>30</v>
      </c>
      <c r="K2127" s="11" t="s">
        <v>34</v>
      </c>
      <c r="L2127" s="10" t="s">
        <v>32</v>
      </c>
      <c r="M2127" s="10"/>
      <c r="N2127" s="14" t="s">
        <v>33</v>
      </c>
      <c r="O2127" s="20">
        <f>O2113</f>
        <v>250</v>
      </c>
      <c r="P2127" s="11" t="s">
        <v>31</v>
      </c>
      <c r="Q2127" s="11" t="s">
        <v>30</v>
      </c>
      <c r="R2127" s="11" t="s">
        <v>34</v>
      </c>
      <c r="S2127" s="10" t="s">
        <v>32</v>
      </c>
      <c r="T2127" s="10"/>
      <c r="U2127" s="26" t="s">
        <v>34</v>
      </c>
      <c r="V2127" s="26" t="s">
        <v>48</v>
      </c>
      <c r="W2127" s="26" t="s">
        <v>34</v>
      </c>
      <c r="X2127" s="26" t="s">
        <v>48</v>
      </c>
      <c r="Y2127" s="9"/>
      <c r="Z2127" s="9"/>
      <c r="AA2127" s="9"/>
    </row>
    <row r="2128" spans="1:27" ht="16.5" thickTop="1" thickBot="1" x14ac:dyDescent="0.3">
      <c r="A2128" s="9"/>
      <c r="B2128" s="9"/>
      <c r="C2128" s="9"/>
      <c r="D2128" s="9"/>
      <c r="E2128" s="11"/>
      <c r="F2128" s="11"/>
      <c r="G2128" s="14"/>
      <c r="H2128" s="11"/>
      <c r="I2128" s="15">
        <v>5</v>
      </c>
      <c r="J2128" s="11">
        <v>40</v>
      </c>
      <c r="K2128" s="12">
        <f>CEILING(H2127*J2128/100*0.9,2.5)</f>
        <v>82.5</v>
      </c>
      <c r="M2128" s="9"/>
      <c r="N2128" s="14"/>
      <c r="O2128" s="11"/>
      <c r="P2128" s="15">
        <v>3</v>
      </c>
      <c r="Q2128" s="11">
        <v>70</v>
      </c>
      <c r="R2128" s="12">
        <f>CEILING(O2127*Q2128/100*0.9,5)</f>
        <v>160</v>
      </c>
      <c r="T2128" s="9"/>
      <c r="U2128" s="8">
        <f>IF(V2110&gt;11.5,U2110+2.5,U2110)</f>
        <v>60</v>
      </c>
      <c r="W2128" s="8">
        <f>IF(X2110&gt;11.5,W2110+2.5,W2110)</f>
        <v>42.5</v>
      </c>
      <c r="X2128" s="24"/>
      <c r="Y2128" s="9"/>
      <c r="Z2128" s="9"/>
      <c r="AA2128" s="9"/>
    </row>
    <row r="2129" spans="1:27" ht="16.5" thickTop="1" thickBot="1" x14ac:dyDescent="0.3">
      <c r="A2129" s="9"/>
      <c r="B2129" s="9"/>
      <c r="C2129" s="9"/>
      <c r="D2129" s="9"/>
      <c r="E2129" s="11"/>
      <c r="F2129" s="11"/>
      <c r="G2129" s="14"/>
      <c r="H2129" s="11"/>
      <c r="I2129" s="15">
        <v>5</v>
      </c>
      <c r="J2129" s="11">
        <v>40</v>
      </c>
      <c r="K2129" s="12">
        <f>CEILING(H2127*J2129/100*0.9,2.5)</f>
        <v>82.5</v>
      </c>
      <c r="M2129" s="9"/>
      <c r="N2129" s="14"/>
      <c r="O2129" s="11"/>
      <c r="P2129" s="15">
        <v>3</v>
      </c>
      <c r="Q2129" s="11">
        <v>70</v>
      </c>
      <c r="R2129" s="12">
        <f>CEILING(O2127*Q2129/100*0.9,5)</f>
        <v>160</v>
      </c>
      <c r="T2129" s="9"/>
      <c r="U2129" s="8">
        <f>U2128</f>
        <v>60</v>
      </c>
      <c r="W2129" s="8">
        <f>W2128</f>
        <v>42.5</v>
      </c>
      <c r="X2129" s="24"/>
      <c r="Y2129" s="9"/>
      <c r="Z2129" s="9"/>
      <c r="AA2129" s="9"/>
    </row>
    <row r="2130" spans="1:27" ht="16.5" thickTop="1" thickBot="1" x14ac:dyDescent="0.3">
      <c r="A2130" s="9"/>
      <c r="B2130" s="9"/>
      <c r="C2130" s="9"/>
      <c r="D2130" s="9"/>
      <c r="E2130" s="11"/>
      <c r="F2130" s="11"/>
      <c r="G2130" s="14"/>
      <c r="H2130" s="11"/>
      <c r="I2130" s="15">
        <v>5</v>
      </c>
      <c r="J2130" s="11">
        <v>50</v>
      </c>
      <c r="K2130" s="12">
        <f>CEILING(H2127*J2130/100*0.9,2.5)</f>
        <v>102.5</v>
      </c>
      <c r="M2130" s="9"/>
      <c r="N2130" s="14"/>
      <c r="O2130" s="11"/>
      <c r="P2130" s="15">
        <v>3</v>
      </c>
      <c r="Q2130" s="11">
        <v>80</v>
      </c>
      <c r="R2130" s="12">
        <f>CEILING(O2127*Q2130/100*0.9,5)</f>
        <v>180</v>
      </c>
      <c r="T2130" s="9"/>
      <c r="U2130" s="8">
        <f>U2129</f>
        <v>60</v>
      </c>
      <c r="W2130" s="8">
        <f>W2129</f>
        <v>42.5</v>
      </c>
      <c r="X2130" s="24"/>
      <c r="Y2130" s="9"/>
      <c r="Z2130" s="9"/>
      <c r="AA2130" s="9"/>
    </row>
    <row r="2131" spans="1:27" ht="16.5" thickTop="1" thickBot="1" x14ac:dyDescent="0.3">
      <c r="A2131" s="9"/>
      <c r="B2131" s="9"/>
      <c r="C2131" s="9"/>
      <c r="D2131" s="9"/>
      <c r="E2131" s="11"/>
      <c r="F2131" s="11"/>
      <c r="G2131" s="14"/>
      <c r="H2131" s="11"/>
      <c r="I2131" s="15">
        <v>5</v>
      </c>
      <c r="J2131" s="11">
        <v>50</v>
      </c>
      <c r="K2131" s="12">
        <f>CEILING(H2127*J2131/100*0.9,2.5)</f>
        <v>102.5</v>
      </c>
      <c r="M2131" s="9"/>
      <c r="N2131" s="14"/>
      <c r="O2131" s="11"/>
      <c r="P2131" s="15">
        <v>3</v>
      </c>
      <c r="Q2131" s="11">
        <v>80</v>
      </c>
      <c r="R2131" s="12">
        <f>CEILING(O2127*Q2131/100*0.9,5)</f>
        <v>180</v>
      </c>
      <c r="T2131" s="9"/>
      <c r="U2131" s="8">
        <f>U2130</f>
        <v>60</v>
      </c>
      <c r="W2131" s="8">
        <f>W2130</f>
        <v>42.5</v>
      </c>
      <c r="X2131" s="25"/>
      <c r="Y2131" s="9"/>
      <c r="Z2131" s="9"/>
      <c r="AA2131" s="9"/>
    </row>
    <row r="2132" spans="1:27" ht="16.5" thickTop="1" thickBot="1" x14ac:dyDescent="0.3">
      <c r="A2132" s="9"/>
      <c r="B2132" s="9"/>
      <c r="C2132" s="9"/>
      <c r="D2132" s="9"/>
      <c r="E2132" s="11"/>
      <c r="F2132" s="11"/>
      <c r="G2132" s="14"/>
      <c r="H2132" s="11"/>
      <c r="I2132" s="16">
        <v>5</v>
      </c>
      <c r="J2132" s="11">
        <v>60</v>
      </c>
      <c r="K2132" s="12">
        <f>CEILING(H2127*J2132/100*0.9,2.5)</f>
        <v>122.5</v>
      </c>
      <c r="M2132" s="9"/>
      <c r="N2132" s="14"/>
      <c r="O2132" s="11"/>
      <c r="P2132" s="16">
        <v>3</v>
      </c>
      <c r="Q2132" s="11">
        <v>90</v>
      </c>
      <c r="R2132" s="12">
        <f>CEILING(O2127*Q2132/100*0.9,5)</f>
        <v>205</v>
      </c>
      <c r="T2132" s="9"/>
      <c r="U2132" s="9"/>
      <c r="V2132" s="9"/>
      <c r="W2132" s="9"/>
      <c r="X2132" s="9"/>
      <c r="Y2132" s="9"/>
      <c r="Z2132" s="9"/>
      <c r="AA2132" s="9"/>
    </row>
    <row r="2133" spans="1:27" ht="16.5" thickTop="1" thickBot="1" x14ac:dyDescent="0.3">
      <c r="A2133" s="9"/>
      <c r="B2133" s="1" t="s">
        <v>169</v>
      </c>
      <c r="C2133">
        <f>IF(H2133&gt;3.4,0,H2133)+IF(O2133&gt;3.4,0,O2133)</f>
        <v>4</v>
      </c>
      <c r="D2133" t="s">
        <v>15</v>
      </c>
      <c r="E2133" t="s">
        <v>2</v>
      </c>
      <c r="F2133" s="9"/>
      <c r="G2133" s="14" t="s">
        <v>14</v>
      </c>
      <c r="H2133" s="11">
        <v>1</v>
      </c>
      <c r="I2133" s="11"/>
      <c r="J2133" s="11"/>
      <c r="K2133" s="11"/>
      <c r="L2133" s="9"/>
      <c r="M2133" s="9"/>
      <c r="N2133" s="14" t="s">
        <v>12</v>
      </c>
      <c r="O2133" s="11">
        <v>3</v>
      </c>
      <c r="P2133" s="11"/>
      <c r="Q2133" s="11"/>
      <c r="R2133" s="11"/>
      <c r="S2133" s="9"/>
      <c r="T2133" s="9"/>
      <c r="U2133" s="30"/>
      <c r="V2133" s="29" t="s">
        <v>49</v>
      </c>
      <c r="W2133" s="9"/>
      <c r="X2133" s="31" t="s">
        <v>27</v>
      </c>
      <c r="Y2133" s="9"/>
      <c r="Z2133" s="9"/>
      <c r="AA2133" s="9"/>
    </row>
    <row r="2134" spans="1:27" ht="31.5" thickTop="1" thickBot="1" x14ac:dyDescent="0.3">
      <c r="A2134" s="9"/>
      <c r="B2134" s="9"/>
      <c r="C2134" s="9"/>
      <c r="D2134" s="9"/>
      <c r="E2134" s="11"/>
      <c r="F2134" s="11"/>
      <c r="G2134" s="14" t="s">
        <v>33</v>
      </c>
      <c r="H2134" s="20">
        <f>H2127+IF(L2116&lt;3.5,2.5,5)</f>
        <v>225</v>
      </c>
      <c r="I2134" s="11" t="s">
        <v>31</v>
      </c>
      <c r="J2134" s="11" t="s">
        <v>30</v>
      </c>
      <c r="K2134" s="11" t="s">
        <v>34</v>
      </c>
      <c r="L2134" s="10" t="s">
        <v>32</v>
      </c>
      <c r="M2134" s="10"/>
      <c r="N2134" s="14"/>
      <c r="O2134" s="20">
        <f>O2127</f>
        <v>250</v>
      </c>
      <c r="P2134" s="11" t="s">
        <v>31</v>
      </c>
      <c r="Q2134" s="11" t="s">
        <v>30</v>
      </c>
      <c r="R2134" s="11" t="s">
        <v>34</v>
      </c>
      <c r="S2134" s="10" t="s">
        <v>32</v>
      </c>
      <c r="T2134" s="10"/>
      <c r="U2134" s="26" t="s">
        <v>34</v>
      </c>
      <c r="V2134" s="26" t="s">
        <v>48</v>
      </c>
      <c r="W2134" s="26" t="s">
        <v>34</v>
      </c>
      <c r="X2134" s="26" t="s">
        <v>48</v>
      </c>
      <c r="Y2134" s="9"/>
      <c r="Z2134" s="9"/>
      <c r="AA2134" s="9"/>
    </row>
    <row r="2135" spans="1:27" ht="16.5" thickTop="1" thickBot="1" x14ac:dyDescent="0.3">
      <c r="A2135" s="9"/>
      <c r="B2135" s="9"/>
      <c r="C2135" s="9"/>
      <c r="D2135" s="9"/>
      <c r="E2135" s="11"/>
      <c r="F2135" s="11"/>
      <c r="G2135" s="14"/>
      <c r="H2135" s="11"/>
      <c r="I2135" s="15">
        <v>5</v>
      </c>
      <c r="J2135" s="11">
        <v>65</v>
      </c>
      <c r="K2135" s="12">
        <f>CEILING(H2134*J2135/100*0.9,2.5)</f>
        <v>132.5</v>
      </c>
      <c r="M2135" s="9"/>
      <c r="N2135" s="14"/>
      <c r="O2135" s="11"/>
      <c r="P2135" s="15">
        <v>5</v>
      </c>
      <c r="Q2135" s="11">
        <v>75</v>
      </c>
      <c r="R2135" s="12">
        <f>CEILING(O2134*0.9*Q2135/100,5)</f>
        <v>170</v>
      </c>
      <c r="T2135" s="9"/>
      <c r="U2135" s="8">
        <f>IF(V2117&gt;11.5,U2117+2.5,U2117)</f>
        <v>70</v>
      </c>
      <c r="V2135" s="4"/>
      <c r="W2135" s="8">
        <f>IF(X2131&gt;11.5,W2131+2.5,W2131)</f>
        <v>42.5</v>
      </c>
      <c r="X2135" s="24"/>
      <c r="Y2135" s="9"/>
      <c r="Z2135" s="9"/>
      <c r="AA2135" s="9"/>
    </row>
    <row r="2136" spans="1:27" ht="16.5" thickTop="1" thickBot="1" x14ac:dyDescent="0.3">
      <c r="A2136" s="9"/>
      <c r="B2136" s="9"/>
      <c r="C2136" s="9"/>
      <c r="D2136" s="9"/>
      <c r="E2136" s="11"/>
      <c r="F2136" s="11"/>
      <c r="G2136" s="14"/>
      <c r="H2136" s="11"/>
      <c r="I2136" s="15">
        <v>5</v>
      </c>
      <c r="J2136" s="11">
        <v>65</v>
      </c>
      <c r="K2136" s="12">
        <f>CEILING(H2134*J2136/100*0.9,2.5)</f>
        <v>132.5</v>
      </c>
      <c r="M2136" s="9"/>
      <c r="N2136" s="14"/>
      <c r="O2136" s="11"/>
      <c r="P2136" s="15">
        <v>3</v>
      </c>
      <c r="Q2136" s="11">
        <v>85</v>
      </c>
      <c r="R2136" s="12">
        <f>CEILING(O2134*0.9*Q2136/100,5)</f>
        <v>195</v>
      </c>
      <c r="T2136" s="9"/>
      <c r="U2136" s="8">
        <f>U2135</f>
        <v>70</v>
      </c>
      <c r="V2136" s="4"/>
      <c r="W2136" s="8">
        <f>W2135</f>
        <v>42.5</v>
      </c>
      <c r="X2136" s="24"/>
      <c r="Y2136" s="9"/>
      <c r="Z2136" s="9"/>
      <c r="AA2136" s="9"/>
    </row>
    <row r="2137" spans="1:27" ht="16.5" thickTop="1" thickBot="1" x14ac:dyDescent="0.3">
      <c r="A2137" s="9"/>
      <c r="B2137" s="9"/>
      <c r="C2137" s="9"/>
      <c r="D2137" s="9"/>
      <c r="E2137" s="11"/>
      <c r="F2137" s="11"/>
      <c r="G2137" s="14"/>
      <c r="H2137" s="11"/>
      <c r="I2137" s="15">
        <v>5</v>
      </c>
      <c r="J2137" s="11">
        <v>75</v>
      </c>
      <c r="K2137" s="12">
        <f>CEILING(H2134*J2137/100*0.9,2.5)</f>
        <v>152.5</v>
      </c>
      <c r="M2137" s="9"/>
      <c r="N2137" s="14"/>
      <c r="O2137" s="11" t="s">
        <v>35</v>
      </c>
      <c r="P2137" s="15">
        <v>1</v>
      </c>
      <c r="Q2137" s="11">
        <v>95</v>
      </c>
      <c r="R2137" s="12">
        <f>CEILING(O2134*0.9*Q2137/100,5)</f>
        <v>215</v>
      </c>
      <c r="T2137" s="9"/>
      <c r="U2137" s="8">
        <f>U2136</f>
        <v>70</v>
      </c>
      <c r="V2137" s="4"/>
      <c r="W2137" s="8">
        <f>W2136</f>
        <v>42.5</v>
      </c>
      <c r="X2137" s="24"/>
      <c r="Y2137" s="9"/>
      <c r="Z2137" s="9"/>
      <c r="AA2137" s="9"/>
    </row>
    <row r="2138" spans="1:27" ht="16.5" thickTop="1" thickBot="1" x14ac:dyDescent="0.3">
      <c r="A2138" s="9"/>
      <c r="B2138" s="9"/>
      <c r="C2138" s="9"/>
      <c r="D2138" s="9"/>
      <c r="E2138" s="11"/>
      <c r="F2138" s="11"/>
      <c r="G2138" s="14"/>
      <c r="H2138" s="11"/>
      <c r="I2138" s="15">
        <v>5</v>
      </c>
      <c r="J2138" s="11">
        <v>75</v>
      </c>
      <c r="K2138" s="12">
        <f>CEILING(H2134*J2138/100*0.9,2.5)</f>
        <v>152.5</v>
      </c>
      <c r="M2138" s="9"/>
      <c r="N2138" s="14"/>
      <c r="O2138" s="11"/>
      <c r="P2138" s="11"/>
      <c r="Q2138" s="11"/>
      <c r="R2138" s="11"/>
      <c r="S2138" s="9"/>
      <c r="T2138" s="9"/>
      <c r="U2138" s="8">
        <f>U2137</f>
        <v>70</v>
      </c>
      <c r="V2138" s="4"/>
      <c r="W2138" s="8">
        <f>W2137</f>
        <v>42.5</v>
      </c>
      <c r="X2138" s="25"/>
      <c r="Y2138" s="9"/>
      <c r="Z2138" s="9"/>
      <c r="AA2138" s="9"/>
    </row>
    <row r="2139" spans="1:27" ht="16.5" thickTop="1" thickBot="1" x14ac:dyDescent="0.3">
      <c r="A2139" s="9"/>
      <c r="B2139" s="9"/>
      <c r="C2139" s="9"/>
      <c r="D2139" s="9"/>
      <c r="E2139" s="11"/>
      <c r="F2139" s="11"/>
      <c r="G2139" s="14"/>
      <c r="H2139" s="11"/>
      <c r="I2139" s="15">
        <v>5</v>
      </c>
      <c r="J2139" s="11">
        <v>85</v>
      </c>
      <c r="K2139" s="12">
        <f>CEILING(H2134*J2139/100*0.9,2.5)</f>
        <v>172.5</v>
      </c>
      <c r="M2139" s="9"/>
      <c r="N2139" s="14"/>
      <c r="O2139" s="11"/>
      <c r="P2139" s="11"/>
      <c r="Q2139" s="11"/>
      <c r="R2139" s="11"/>
      <c r="S2139" s="9"/>
      <c r="T2139" s="9"/>
      <c r="U2139" s="9"/>
      <c r="V2139" s="9"/>
      <c r="W2139" s="9"/>
      <c r="X2139" s="9"/>
      <c r="Y2139" s="9"/>
      <c r="Z2139" s="9"/>
      <c r="AA2139" s="9"/>
    </row>
    <row r="2140" spans="1:27" ht="16.5" thickTop="1" thickBot="1" x14ac:dyDescent="0.3">
      <c r="A2140" s="9"/>
      <c r="B2140" s="9"/>
      <c r="C2140">
        <f>IF(H2140&gt;3.4,0,H2140)+IF(O2140&gt;3.4,0,O2140)</f>
        <v>4</v>
      </c>
      <c r="D2140" t="s">
        <v>16</v>
      </c>
      <c r="E2140" t="s">
        <v>3</v>
      </c>
      <c r="F2140" s="9"/>
      <c r="G2140" s="14" t="s">
        <v>4</v>
      </c>
      <c r="H2140" s="11">
        <v>1</v>
      </c>
      <c r="I2140" s="11"/>
      <c r="J2140" s="11"/>
      <c r="K2140" s="11"/>
      <c r="L2140" s="9"/>
      <c r="M2140" s="9"/>
      <c r="N2140" s="14" t="s">
        <v>13</v>
      </c>
      <c r="O2140" s="11">
        <v>3</v>
      </c>
      <c r="P2140" s="11"/>
      <c r="Q2140" s="11"/>
      <c r="R2140" s="11"/>
      <c r="S2140" s="9"/>
      <c r="T2140" s="9"/>
      <c r="U2140" s="9"/>
      <c r="V2140" s="28" t="s">
        <v>28</v>
      </c>
      <c r="W2140" s="9"/>
      <c r="X2140" s="27" t="s">
        <v>25</v>
      </c>
      <c r="Y2140" s="9"/>
      <c r="Z2140" s="27" t="s">
        <v>26</v>
      </c>
      <c r="AA2140" s="9"/>
    </row>
    <row r="2141" spans="1:27" ht="31.5" thickTop="1" thickBot="1" x14ac:dyDescent="0.3">
      <c r="A2141" s="9"/>
      <c r="B2141" s="9"/>
      <c r="C2141" s="9"/>
      <c r="D2141" s="9"/>
      <c r="E2141" s="11"/>
      <c r="F2141" s="11"/>
      <c r="G2141" s="14" t="s">
        <v>33</v>
      </c>
      <c r="H2141" s="20">
        <f>H2099+IF(L2102&lt;3.5,2.5,5)</f>
        <v>127.5</v>
      </c>
      <c r="I2141" s="11" t="s">
        <v>31</v>
      </c>
      <c r="J2141" s="11" t="s">
        <v>30</v>
      </c>
      <c r="K2141" s="11" t="s">
        <v>34</v>
      </c>
      <c r="L2141" s="10" t="s">
        <v>32</v>
      </c>
      <c r="M2141" s="10"/>
      <c r="N2141" s="14"/>
      <c r="O2141" s="20">
        <f>O2120</f>
        <v>290</v>
      </c>
      <c r="P2141" s="11" t="s">
        <v>31</v>
      </c>
      <c r="Q2141" s="11" t="s">
        <v>30</v>
      </c>
      <c r="R2141" s="11" t="s">
        <v>34</v>
      </c>
      <c r="S2141" s="10" t="s">
        <v>32</v>
      </c>
      <c r="T2141" s="10"/>
      <c r="U2141" s="26" t="s">
        <v>34</v>
      </c>
      <c r="V2141" s="26" t="s">
        <v>48</v>
      </c>
      <c r="W2141" s="26" t="s">
        <v>34</v>
      </c>
      <c r="X2141" s="26" t="s">
        <v>48</v>
      </c>
      <c r="Y2141" s="26" t="s">
        <v>34</v>
      </c>
      <c r="Z2141" s="26" t="s">
        <v>48</v>
      </c>
      <c r="AA2141" s="9"/>
    </row>
    <row r="2142" spans="1:27" ht="16.5" thickTop="1" thickBot="1" x14ac:dyDescent="0.3">
      <c r="A2142" s="9"/>
      <c r="B2142" s="9"/>
      <c r="C2142" s="9"/>
      <c r="D2142" s="9"/>
      <c r="E2142" s="11"/>
      <c r="F2142" s="11"/>
      <c r="G2142" s="14"/>
      <c r="H2142" s="11"/>
      <c r="I2142" s="15">
        <v>5</v>
      </c>
      <c r="J2142" s="11">
        <v>65</v>
      </c>
      <c r="K2142" s="12">
        <f>CEILING(H2141*J2142/100*0.9,2.5)</f>
        <v>75</v>
      </c>
      <c r="M2142" s="9"/>
      <c r="N2142" s="14"/>
      <c r="O2142" s="11"/>
      <c r="P2142" s="15">
        <v>5</v>
      </c>
      <c r="Q2142" s="11">
        <v>75</v>
      </c>
      <c r="R2142" s="12">
        <f>CEILING(O2141*0.9*Q2142/100,5)</f>
        <v>200</v>
      </c>
      <c r="T2142" s="9"/>
      <c r="U2142" s="8">
        <f>IF(V2124&gt;11.5,U2124+2.5,U2124)</f>
        <v>17.5</v>
      </c>
      <c r="V2142" s="4"/>
      <c r="W2142" s="8">
        <f>IF(X2124&gt;11.5,W2124+2.5,W2124)</f>
        <v>35</v>
      </c>
      <c r="X2142" s="24"/>
      <c r="Y2142" s="8">
        <f>IF(Z2124&gt;11.5,Y2124+2,Y2124)</f>
        <v>8</v>
      </c>
      <c r="Z2142" s="24"/>
      <c r="AA2142" s="9"/>
    </row>
    <row r="2143" spans="1:27" ht="16.5" thickTop="1" thickBot="1" x14ac:dyDescent="0.3">
      <c r="A2143" s="9"/>
      <c r="B2143" s="9"/>
      <c r="C2143" s="9"/>
      <c r="D2143" s="9"/>
      <c r="E2143" s="11"/>
      <c r="F2143" s="11"/>
      <c r="G2143" s="14"/>
      <c r="H2143" s="11"/>
      <c r="I2143" s="15">
        <v>5</v>
      </c>
      <c r="J2143" s="11">
        <v>65</v>
      </c>
      <c r="K2143" s="12">
        <f>CEILING(H2141*J2143/100*0.9,2.5)</f>
        <v>75</v>
      </c>
      <c r="M2143" s="9"/>
      <c r="N2143" s="14"/>
      <c r="O2143" s="11"/>
      <c r="P2143" s="15">
        <v>3</v>
      </c>
      <c r="Q2143" s="11">
        <v>85</v>
      </c>
      <c r="R2143" s="12">
        <f>CEILING(O2141*0.9*Q2143/100,5)</f>
        <v>225</v>
      </c>
      <c r="T2143" s="9"/>
      <c r="U2143" s="8">
        <f>U2142</f>
        <v>17.5</v>
      </c>
      <c r="V2143" s="3"/>
      <c r="W2143" s="8">
        <f>W2142</f>
        <v>35</v>
      </c>
      <c r="X2143" s="24"/>
      <c r="Y2143" s="8">
        <f>Y2142</f>
        <v>8</v>
      </c>
      <c r="Z2143" s="24"/>
      <c r="AA2143" s="9"/>
    </row>
    <row r="2144" spans="1:27" ht="16.5" thickTop="1" thickBot="1" x14ac:dyDescent="0.3">
      <c r="A2144" s="9"/>
      <c r="B2144" s="9"/>
      <c r="C2144" s="9"/>
      <c r="D2144" s="9"/>
      <c r="E2144" s="11"/>
      <c r="F2144" s="11"/>
      <c r="G2144" s="14"/>
      <c r="H2144" s="11"/>
      <c r="I2144" s="15">
        <v>5</v>
      </c>
      <c r="J2144" s="11">
        <v>75</v>
      </c>
      <c r="K2144" s="12">
        <f>CEILING(H2141*J2144/100*0.9,2.5)</f>
        <v>87.5</v>
      </c>
      <c r="M2144" s="9"/>
      <c r="N2144" s="14"/>
      <c r="O2144" s="11" t="s">
        <v>35</v>
      </c>
      <c r="P2144" s="15">
        <v>1</v>
      </c>
      <c r="Q2144" s="11">
        <v>95</v>
      </c>
      <c r="R2144" s="12">
        <f>CEILING(O2141*0.9*Q2144/100,5)</f>
        <v>250</v>
      </c>
      <c r="T2144" s="9"/>
      <c r="U2144" s="8">
        <f>U2143</f>
        <v>17.5</v>
      </c>
      <c r="W2144" s="8">
        <f>W2143</f>
        <v>35</v>
      </c>
      <c r="X2144" s="24"/>
      <c r="Y2144" s="8">
        <f>Y2143</f>
        <v>8</v>
      </c>
      <c r="Z2144" s="24"/>
      <c r="AA2144" s="9"/>
    </row>
    <row r="2145" spans="1:27" ht="16.5" thickTop="1" thickBot="1" x14ac:dyDescent="0.3">
      <c r="A2145" s="9"/>
      <c r="B2145" s="9"/>
      <c r="C2145" s="9"/>
      <c r="D2145" s="9"/>
      <c r="E2145" s="11"/>
      <c r="F2145" s="11"/>
      <c r="G2145" s="14"/>
      <c r="H2145" s="11"/>
      <c r="I2145" s="15">
        <v>5</v>
      </c>
      <c r="J2145" s="11">
        <v>75</v>
      </c>
      <c r="K2145" s="12">
        <f>CEILING(H2141*J2145/100*0.9,2.5)</f>
        <v>87.5</v>
      </c>
      <c r="M2145" s="9"/>
      <c r="N2145" s="14"/>
      <c r="O2145" s="11"/>
      <c r="P2145" s="11"/>
      <c r="Q2145" s="11"/>
      <c r="R2145" s="11"/>
      <c r="S2145" s="9"/>
      <c r="T2145" s="9"/>
      <c r="U2145" s="8">
        <f>U2144</f>
        <v>17.5</v>
      </c>
      <c r="W2145" s="8">
        <f>W2144</f>
        <v>35</v>
      </c>
      <c r="X2145" s="25"/>
      <c r="Y2145" s="8">
        <f>Y2144</f>
        <v>8</v>
      </c>
      <c r="Z2145" s="25"/>
      <c r="AA2145" s="9"/>
    </row>
    <row r="2146" spans="1:27" ht="16.5" thickTop="1" thickBot="1" x14ac:dyDescent="0.3">
      <c r="A2146" s="9"/>
      <c r="B2146" s="9"/>
      <c r="C2146" s="9"/>
      <c r="D2146" s="9"/>
      <c r="E2146" s="11"/>
      <c r="F2146" s="11"/>
      <c r="G2146" s="14"/>
      <c r="H2146" s="11"/>
      <c r="I2146" s="15">
        <v>5</v>
      </c>
      <c r="J2146" s="11">
        <v>85</v>
      </c>
      <c r="K2146" s="12">
        <f>CEILING(H2141*J2146/100*0.9,2.5)</f>
        <v>100</v>
      </c>
      <c r="M2146" s="9"/>
      <c r="N2146" s="14"/>
      <c r="O2146" s="11"/>
      <c r="P2146" s="11"/>
      <c r="Q2146" s="11"/>
      <c r="R2146" s="11"/>
      <c r="S2146" s="9"/>
      <c r="T2146" s="9"/>
      <c r="U2146" s="9"/>
      <c r="V2146" s="9"/>
      <c r="W2146" s="9"/>
      <c r="X2146" s="9"/>
      <c r="Y2146" s="9"/>
      <c r="Z2146" s="9"/>
      <c r="AA2146" s="9"/>
    </row>
    <row r="2147" spans="1:27" ht="16.5" thickTop="1" thickBot="1" x14ac:dyDescent="0.3">
      <c r="A2147" s="9"/>
      <c r="B2147" s="9"/>
      <c r="C2147">
        <f>IF(H2147&gt;3.4,0,H2147)+IF(O2147&gt;3.4,0,O2147)</f>
        <v>2</v>
      </c>
      <c r="D2147" t="s">
        <v>17</v>
      </c>
      <c r="E2147" t="s">
        <v>2</v>
      </c>
      <c r="F2147" s="9"/>
      <c r="G2147" s="14" t="s">
        <v>14</v>
      </c>
      <c r="H2147" s="11">
        <v>2</v>
      </c>
      <c r="I2147" s="11"/>
      <c r="J2147" s="11"/>
      <c r="K2147" s="11"/>
      <c r="L2147" s="9"/>
      <c r="M2147" s="9"/>
      <c r="N2147" s="14" t="s">
        <v>12</v>
      </c>
      <c r="O2147" s="11">
        <v>4</v>
      </c>
      <c r="P2147" s="11"/>
      <c r="Q2147" s="11"/>
      <c r="R2147" s="11"/>
      <c r="S2147" s="9"/>
      <c r="T2147" s="9"/>
      <c r="U2147" s="9"/>
      <c r="V2147" s="27" t="s">
        <v>47</v>
      </c>
      <c r="W2147" s="9"/>
      <c r="X2147" s="17" t="s">
        <v>27</v>
      </c>
      <c r="Y2147" s="9"/>
      <c r="Z2147" s="9"/>
      <c r="AA2147" s="9"/>
    </row>
    <row r="2148" spans="1:27" ht="31.5" thickTop="1" thickBot="1" x14ac:dyDescent="0.3">
      <c r="A2148" s="9"/>
      <c r="B2148" s="9"/>
      <c r="C2148" s="9"/>
      <c r="D2148" s="9"/>
      <c r="E2148" s="11"/>
      <c r="F2148" s="11"/>
      <c r="G2148" s="14" t="s">
        <v>33</v>
      </c>
      <c r="H2148" s="19">
        <f>H2134</f>
        <v>225</v>
      </c>
      <c r="I2148" s="11" t="s">
        <v>31</v>
      </c>
      <c r="J2148" s="11" t="s">
        <v>30</v>
      </c>
      <c r="K2148" s="11" t="s">
        <v>34</v>
      </c>
      <c r="L2148" s="10" t="s">
        <v>32</v>
      </c>
      <c r="M2148" s="10"/>
      <c r="N2148" s="14" t="s">
        <v>33</v>
      </c>
      <c r="O2148" s="20">
        <f>O2134</f>
        <v>250</v>
      </c>
      <c r="P2148" s="11" t="s">
        <v>31</v>
      </c>
      <c r="Q2148" s="11" t="s">
        <v>30</v>
      </c>
      <c r="R2148" s="11" t="s">
        <v>34</v>
      </c>
      <c r="S2148" s="10" t="s">
        <v>32</v>
      </c>
      <c r="T2148" s="10"/>
      <c r="U2148" s="26" t="s">
        <v>34</v>
      </c>
      <c r="V2148" s="26" t="s">
        <v>48</v>
      </c>
      <c r="W2148" s="26" t="s">
        <v>34</v>
      </c>
      <c r="X2148" s="26" t="s">
        <v>48</v>
      </c>
      <c r="Y2148" s="9"/>
      <c r="Z2148" s="9"/>
      <c r="AA2148" s="9"/>
    </row>
    <row r="2149" spans="1:27" ht="16.5" thickTop="1" thickBot="1" x14ac:dyDescent="0.3">
      <c r="A2149" s="9"/>
      <c r="B2149" s="9"/>
      <c r="C2149" s="9"/>
      <c r="D2149" s="9"/>
      <c r="E2149" s="11"/>
      <c r="F2149" s="11"/>
      <c r="G2149" s="14"/>
      <c r="H2149" s="11"/>
      <c r="I2149" s="15">
        <v>3</v>
      </c>
      <c r="J2149" s="11">
        <v>70</v>
      </c>
      <c r="K2149" s="12">
        <f>CEILING(H2148*J2149/100*0.9,2.5)</f>
        <v>142.5</v>
      </c>
      <c r="M2149" s="9"/>
      <c r="N2149" s="14"/>
      <c r="O2149" s="11"/>
      <c r="P2149" s="15">
        <v>5</v>
      </c>
      <c r="Q2149" s="11">
        <v>40</v>
      </c>
      <c r="R2149" s="12">
        <f>CEILING(O2148*Q2149/100*0.9,5)</f>
        <v>90</v>
      </c>
      <c r="T2149" s="9"/>
      <c r="U2149" s="8">
        <f>IF(V2131&gt;11.5,U2131+2.5,U2131)</f>
        <v>60</v>
      </c>
      <c r="W2149" s="8">
        <f>IF(X2131&gt;11.5,W2131+2.5,W2131)</f>
        <v>42.5</v>
      </c>
      <c r="X2149" s="24"/>
      <c r="Y2149" s="9"/>
      <c r="Z2149" s="9"/>
      <c r="AA2149" s="9"/>
    </row>
    <row r="2150" spans="1:27" ht="16.5" thickTop="1" thickBot="1" x14ac:dyDescent="0.3">
      <c r="A2150" s="9"/>
      <c r="B2150" s="9"/>
      <c r="C2150" s="9"/>
      <c r="D2150" s="9"/>
      <c r="E2150" s="11"/>
      <c r="F2150" s="11"/>
      <c r="G2150" s="14"/>
      <c r="H2150" s="11"/>
      <c r="I2150" s="15">
        <v>3</v>
      </c>
      <c r="J2150" s="11">
        <v>70</v>
      </c>
      <c r="K2150" s="12">
        <f>CEILING(H2148*J2150/100*0.9,2.5)</f>
        <v>142.5</v>
      </c>
      <c r="M2150" s="9"/>
      <c r="N2150" s="14"/>
      <c r="O2150" s="11"/>
      <c r="P2150" s="15">
        <v>5</v>
      </c>
      <c r="Q2150" s="11">
        <v>40</v>
      </c>
      <c r="R2150" s="12">
        <f>CEILING(O2148*Q2150/100*0.9,5)</f>
        <v>90</v>
      </c>
      <c r="T2150" s="9"/>
      <c r="U2150" s="8">
        <f>U2149</f>
        <v>60</v>
      </c>
      <c r="W2150" s="8">
        <f>W2149</f>
        <v>42.5</v>
      </c>
      <c r="X2150" s="24"/>
      <c r="Y2150" s="9"/>
      <c r="Z2150" s="9"/>
      <c r="AA2150" s="9"/>
    </row>
    <row r="2151" spans="1:27" ht="16.5" thickTop="1" thickBot="1" x14ac:dyDescent="0.3">
      <c r="A2151" s="9"/>
      <c r="B2151" s="9"/>
      <c r="C2151" s="9"/>
      <c r="D2151" s="9"/>
      <c r="E2151" s="11"/>
      <c r="F2151" s="11"/>
      <c r="G2151" s="14"/>
      <c r="H2151" s="11"/>
      <c r="I2151" s="15">
        <v>3</v>
      </c>
      <c r="J2151" s="11">
        <v>80</v>
      </c>
      <c r="K2151" s="12">
        <f>CEILING(H2148*J2151/100*0.9,2.5)</f>
        <v>162.5</v>
      </c>
      <c r="M2151" s="9"/>
      <c r="N2151" s="14"/>
      <c r="O2151" s="11"/>
      <c r="P2151" s="15">
        <v>5</v>
      </c>
      <c r="Q2151" s="11">
        <v>50</v>
      </c>
      <c r="R2151" s="12">
        <f>CEILING(O2148*Q2151/100*0.9,5)</f>
        <v>115</v>
      </c>
      <c r="T2151" s="9"/>
      <c r="U2151" s="8">
        <f>U2150</f>
        <v>60</v>
      </c>
      <c r="W2151" s="8">
        <f>W2150</f>
        <v>42.5</v>
      </c>
      <c r="X2151" s="24"/>
      <c r="Y2151" s="9"/>
      <c r="Z2151" s="9"/>
      <c r="AA2151" s="9"/>
    </row>
    <row r="2152" spans="1:27" ht="16.5" thickTop="1" thickBot="1" x14ac:dyDescent="0.3">
      <c r="A2152" s="9"/>
      <c r="B2152" s="9"/>
      <c r="C2152" s="9"/>
      <c r="D2152" s="9"/>
      <c r="E2152" s="11"/>
      <c r="F2152" s="11"/>
      <c r="G2152" s="14"/>
      <c r="H2152" s="11"/>
      <c r="I2152" s="15">
        <v>3</v>
      </c>
      <c r="J2152" s="11">
        <v>80</v>
      </c>
      <c r="K2152" s="12">
        <f>CEILING(H2148*J2152/100*0.9,2.5)</f>
        <v>162.5</v>
      </c>
      <c r="M2152" s="9"/>
      <c r="N2152" s="14"/>
      <c r="O2152" s="11"/>
      <c r="P2152" s="15">
        <v>5</v>
      </c>
      <c r="Q2152" s="11">
        <v>50</v>
      </c>
      <c r="R2152" s="12">
        <f>CEILING(O2148*Q2152/100*0.9,5)</f>
        <v>115</v>
      </c>
      <c r="T2152" s="9"/>
      <c r="U2152" s="8">
        <f>U2151</f>
        <v>60</v>
      </c>
      <c r="W2152" s="8">
        <f>W2151</f>
        <v>42.5</v>
      </c>
      <c r="X2152" s="25"/>
      <c r="Y2152" s="9"/>
      <c r="Z2152" s="9"/>
      <c r="AA2152" s="9"/>
    </row>
    <row r="2153" spans="1:27" ht="16.5" thickTop="1" thickBot="1" x14ac:dyDescent="0.3">
      <c r="A2153" s="9"/>
      <c r="B2153" s="9"/>
      <c r="C2153" s="9"/>
      <c r="D2153" s="9"/>
      <c r="E2153" s="11"/>
      <c r="F2153" s="11"/>
      <c r="G2153" s="14"/>
      <c r="H2153" s="11"/>
      <c r="I2153" s="15">
        <v>3</v>
      </c>
      <c r="J2153" s="11">
        <v>90</v>
      </c>
      <c r="K2153" s="12">
        <f>CEILING(H2148*J2153/100*0.9,2.5)</f>
        <v>182.5</v>
      </c>
      <c r="M2153" s="9"/>
      <c r="N2153" s="14"/>
      <c r="O2153" s="11"/>
      <c r="P2153" s="15">
        <v>5</v>
      </c>
      <c r="Q2153" s="11">
        <v>60</v>
      </c>
      <c r="R2153" s="12">
        <f>CEILING(O2148*Q2153/100*0.9,5)</f>
        <v>135</v>
      </c>
      <c r="T2153" s="9"/>
      <c r="U2153" s="9"/>
      <c r="V2153" s="9"/>
      <c r="W2153" s="9"/>
      <c r="X2153" s="9"/>
      <c r="Y2153" s="9"/>
      <c r="Z2153" s="9"/>
      <c r="AA2153" s="9"/>
    </row>
    <row r="2154" spans="1:27" ht="16.5" thickTop="1" thickBot="1" x14ac:dyDescent="0.3">
      <c r="A2154" s="9"/>
      <c r="B2154" s="1" t="s">
        <v>170</v>
      </c>
      <c r="C2154">
        <f>IF(H2154&gt;3.4,0,H2154)+IF(O2154&gt;3.4,0,O2154)</f>
        <v>4</v>
      </c>
      <c r="D2154" t="s">
        <v>15</v>
      </c>
      <c r="E2154" t="s">
        <v>2</v>
      </c>
      <c r="F2154" s="9"/>
      <c r="G2154" s="14" t="s">
        <v>14</v>
      </c>
      <c r="H2154" s="11">
        <v>3</v>
      </c>
      <c r="I2154" s="11"/>
      <c r="J2154" s="11"/>
      <c r="K2154" s="11"/>
      <c r="L2154" s="9"/>
      <c r="M2154" s="9"/>
      <c r="N2154" s="14" t="s">
        <v>12</v>
      </c>
      <c r="O2154" s="11">
        <v>1</v>
      </c>
      <c r="P2154" s="11"/>
      <c r="Q2154" s="11"/>
      <c r="R2154" s="11"/>
      <c r="S2154" s="9"/>
      <c r="T2154" s="9"/>
      <c r="U2154" s="30"/>
      <c r="V2154" s="29" t="s">
        <v>49</v>
      </c>
      <c r="W2154" s="9"/>
      <c r="X2154" s="31" t="s">
        <v>27</v>
      </c>
      <c r="Y2154" s="9"/>
      <c r="Z2154" s="9"/>
      <c r="AA2154" s="9"/>
    </row>
    <row r="2155" spans="1:27" ht="31.5" thickTop="1" thickBot="1" x14ac:dyDescent="0.3">
      <c r="A2155" s="9"/>
      <c r="B2155" s="9"/>
      <c r="C2155" s="9"/>
      <c r="D2155" s="9"/>
      <c r="E2155" s="11"/>
      <c r="F2155" s="11"/>
      <c r="G2155" s="14"/>
      <c r="H2155" s="20">
        <f>H2148</f>
        <v>225</v>
      </c>
      <c r="I2155" s="11" t="s">
        <v>31</v>
      </c>
      <c r="J2155" s="11" t="s">
        <v>30</v>
      </c>
      <c r="K2155" s="11" t="s">
        <v>34</v>
      </c>
      <c r="L2155" s="10" t="s">
        <v>32</v>
      </c>
      <c r="M2155" s="10"/>
      <c r="N2155" s="14" t="s">
        <v>33</v>
      </c>
      <c r="O2155" s="20">
        <f>O2134+IF(S2137&lt;3.5,2.5,5)</f>
        <v>252.5</v>
      </c>
      <c r="P2155" s="11" t="s">
        <v>31</v>
      </c>
      <c r="Q2155" s="11" t="s">
        <v>30</v>
      </c>
      <c r="R2155" s="11" t="s">
        <v>34</v>
      </c>
      <c r="S2155" s="10" t="s">
        <v>32</v>
      </c>
      <c r="T2155" s="10"/>
      <c r="U2155" s="26" t="s">
        <v>34</v>
      </c>
      <c r="V2155" s="26" t="s">
        <v>48</v>
      </c>
      <c r="W2155" s="26" t="s">
        <v>34</v>
      </c>
      <c r="X2155" s="26" t="s">
        <v>48</v>
      </c>
      <c r="Y2155" s="9"/>
      <c r="Z2155" s="9"/>
      <c r="AA2155" s="9"/>
    </row>
    <row r="2156" spans="1:27" ht="16.5" thickTop="1" thickBot="1" x14ac:dyDescent="0.3">
      <c r="A2156" s="9"/>
      <c r="B2156" s="9"/>
      <c r="C2156" s="9"/>
      <c r="D2156" s="9"/>
      <c r="E2156" s="11"/>
      <c r="F2156" s="11"/>
      <c r="G2156" s="14"/>
      <c r="H2156" s="11"/>
      <c r="I2156" s="15">
        <v>5</v>
      </c>
      <c r="J2156" s="11">
        <v>75</v>
      </c>
      <c r="K2156" s="12">
        <f>CEILING(H2155*0.9*J2156/100,2.5)</f>
        <v>152.5</v>
      </c>
      <c r="M2156" s="9"/>
      <c r="N2156" s="14"/>
      <c r="O2156" s="11"/>
      <c r="P2156" s="15">
        <v>5</v>
      </c>
      <c r="Q2156" s="11">
        <v>65</v>
      </c>
      <c r="R2156" s="12">
        <f>CEILING(O2155*Q2156/100*0.9,5)</f>
        <v>150</v>
      </c>
      <c r="T2156" s="9"/>
      <c r="U2156" s="8">
        <f>IF(V2138&gt;11.5,U2138+2.5,U2138)</f>
        <v>70</v>
      </c>
      <c r="V2156" s="4"/>
      <c r="W2156" s="8">
        <f>IF(X2152&gt;11.5,W2152+2.5,W2152)</f>
        <v>42.5</v>
      </c>
      <c r="X2156" s="24"/>
      <c r="Y2156" s="9"/>
      <c r="Z2156" s="9"/>
      <c r="AA2156" s="9"/>
    </row>
    <row r="2157" spans="1:27" ht="16.5" thickTop="1" thickBot="1" x14ac:dyDescent="0.3">
      <c r="A2157" s="9"/>
      <c r="B2157" s="9"/>
      <c r="C2157" s="9"/>
      <c r="D2157" s="9"/>
      <c r="E2157" s="11"/>
      <c r="F2157" s="11"/>
      <c r="G2157" s="14"/>
      <c r="H2157" s="11"/>
      <c r="I2157" s="15">
        <v>3</v>
      </c>
      <c r="J2157" s="11">
        <v>85</v>
      </c>
      <c r="K2157" s="12">
        <f>CEILING(H2155*0.9*J2157/100,2.5)</f>
        <v>172.5</v>
      </c>
      <c r="M2157" s="9"/>
      <c r="N2157" s="14"/>
      <c r="O2157" s="11"/>
      <c r="P2157" s="15">
        <v>5</v>
      </c>
      <c r="Q2157" s="11">
        <v>65</v>
      </c>
      <c r="R2157" s="12">
        <f>CEILING(O2155*Q2157/100*0.9,5)</f>
        <v>150</v>
      </c>
      <c r="T2157" s="9"/>
      <c r="U2157" s="8">
        <f>U2156</f>
        <v>70</v>
      </c>
      <c r="V2157" s="4"/>
      <c r="W2157" s="8">
        <f>W2156</f>
        <v>42.5</v>
      </c>
      <c r="X2157" s="24"/>
      <c r="Y2157" s="9"/>
      <c r="Z2157" s="9"/>
      <c r="AA2157" s="9"/>
    </row>
    <row r="2158" spans="1:27" ht="16.5" thickTop="1" thickBot="1" x14ac:dyDescent="0.3">
      <c r="A2158" s="9"/>
      <c r="B2158" s="9"/>
      <c r="C2158" s="9"/>
      <c r="D2158" s="9"/>
      <c r="E2158" s="11"/>
      <c r="F2158" s="11"/>
      <c r="G2158" s="14"/>
      <c r="H2158" s="11" t="s">
        <v>35</v>
      </c>
      <c r="I2158" s="15">
        <v>1</v>
      </c>
      <c r="J2158" s="11">
        <v>95</v>
      </c>
      <c r="K2158" s="12">
        <f>CEILING(H2155*0.9*J2158/100,2.5)</f>
        <v>192.5</v>
      </c>
      <c r="M2158" s="9"/>
      <c r="N2158" s="14"/>
      <c r="O2158" s="11"/>
      <c r="P2158" s="15">
        <v>5</v>
      </c>
      <c r="Q2158" s="11">
        <v>75</v>
      </c>
      <c r="R2158" s="12">
        <f>CEILING(O2155*Q2158/100*0.9,5)</f>
        <v>175</v>
      </c>
      <c r="T2158" s="9"/>
      <c r="U2158" s="8">
        <f>U2157</f>
        <v>70</v>
      </c>
      <c r="V2158" s="4"/>
      <c r="W2158" s="8">
        <f>W2157</f>
        <v>42.5</v>
      </c>
      <c r="X2158" s="24"/>
      <c r="Y2158" s="9"/>
      <c r="Z2158" s="9"/>
      <c r="AA2158" s="9"/>
    </row>
    <row r="2159" spans="1:27" ht="16.5" thickTop="1" thickBot="1" x14ac:dyDescent="0.3">
      <c r="A2159" s="9"/>
      <c r="B2159" s="9"/>
      <c r="C2159" s="9"/>
      <c r="D2159" s="9"/>
      <c r="E2159" s="11"/>
      <c r="F2159" s="11"/>
      <c r="G2159" s="14"/>
      <c r="H2159" s="11"/>
      <c r="I2159" s="11"/>
      <c r="J2159" s="11"/>
      <c r="K2159" s="11"/>
      <c r="L2159" s="9"/>
      <c r="M2159" s="9"/>
      <c r="N2159" s="14"/>
      <c r="O2159" s="11"/>
      <c r="P2159" s="15">
        <v>5</v>
      </c>
      <c r="Q2159" s="11">
        <v>75</v>
      </c>
      <c r="R2159" s="12">
        <f>CEILING(O2155*Q2159/100*0.9,5)</f>
        <v>175</v>
      </c>
      <c r="T2159" s="9"/>
      <c r="U2159" s="8">
        <f>U2158</f>
        <v>70</v>
      </c>
      <c r="V2159" s="4"/>
      <c r="W2159" s="8">
        <f>W2158</f>
        <v>42.5</v>
      </c>
      <c r="X2159" s="25"/>
      <c r="Y2159" s="9"/>
      <c r="Z2159" s="9"/>
      <c r="AA2159" s="9"/>
    </row>
    <row r="2160" spans="1:27" ht="16.5" thickTop="1" thickBot="1" x14ac:dyDescent="0.3">
      <c r="A2160" s="9"/>
      <c r="B2160" s="9"/>
      <c r="C2160" s="9"/>
      <c r="D2160" s="9"/>
      <c r="E2160" s="11"/>
      <c r="F2160" s="11"/>
      <c r="G2160" s="14"/>
      <c r="H2160" s="11"/>
      <c r="I2160" s="11"/>
      <c r="J2160" s="11"/>
      <c r="K2160" s="11"/>
      <c r="L2160" s="9"/>
      <c r="M2160" s="9"/>
      <c r="N2160" s="14"/>
      <c r="O2160" s="11"/>
      <c r="P2160" s="16">
        <v>5</v>
      </c>
      <c r="Q2160" s="11">
        <v>85</v>
      </c>
      <c r="R2160" s="12">
        <f>CEILING(O2155*Q2160/100*0.9,5)</f>
        <v>195</v>
      </c>
      <c r="T2160" s="9"/>
      <c r="U2160" s="9"/>
      <c r="V2160" s="9"/>
      <c r="W2160" s="9"/>
      <c r="X2160" s="9"/>
      <c r="Y2160" s="9"/>
      <c r="Z2160" s="9"/>
      <c r="AA2160" s="9"/>
    </row>
    <row r="2161" spans="1:27" ht="16.5" thickTop="1" thickBot="1" x14ac:dyDescent="0.3">
      <c r="A2161" s="9"/>
      <c r="B2161" s="9"/>
      <c r="C2161">
        <f>IF(H2161&gt;3.4,0,H2161)+IF(O2161&gt;3.4,0,O2161)</f>
        <v>2</v>
      </c>
      <c r="D2161" t="s">
        <v>16</v>
      </c>
      <c r="E2161" t="s">
        <v>3</v>
      </c>
      <c r="F2161" s="9"/>
      <c r="G2161" s="14" t="s">
        <v>4</v>
      </c>
      <c r="H2161" s="11">
        <v>2</v>
      </c>
      <c r="I2161" s="11"/>
      <c r="J2161" s="11"/>
      <c r="K2161" s="11"/>
      <c r="L2161" s="9"/>
      <c r="M2161" s="9"/>
      <c r="N2161" s="14" t="s">
        <v>13</v>
      </c>
      <c r="O2161" s="11">
        <v>4</v>
      </c>
      <c r="P2161" s="11"/>
      <c r="Q2161" s="11"/>
      <c r="R2161" s="11"/>
      <c r="S2161" s="9"/>
      <c r="T2161" s="9"/>
      <c r="U2161" s="9"/>
      <c r="V2161" s="28" t="s">
        <v>28</v>
      </c>
      <c r="W2161" s="9"/>
      <c r="X2161" s="27" t="s">
        <v>25</v>
      </c>
      <c r="Y2161" s="9"/>
      <c r="Z2161" s="27" t="s">
        <v>26</v>
      </c>
      <c r="AA2161" s="9"/>
    </row>
    <row r="2162" spans="1:27" ht="31.5" thickTop="1" thickBot="1" x14ac:dyDescent="0.3">
      <c r="A2162" s="9"/>
      <c r="B2162" s="9"/>
      <c r="C2162" s="9"/>
      <c r="D2162" s="9"/>
      <c r="E2162" s="11"/>
      <c r="F2162" s="11"/>
      <c r="G2162" s="14" t="s">
        <v>33</v>
      </c>
      <c r="H2162" s="20">
        <f>H2141</f>
        <v>127.5</v>
      </c>
      <c r="I2162" s="11" t="s">
        <v>31</v>
      </c>
      <c r="J2162" s="11" t="s">
        <v>30</v>
      </c>
      <c r="K2162" s="11" t="s">
        <v>34</v>
      </c>
      <c r="L2162" s="10" t="s">
        <v>32</v>
      </c>
      <c r="M2162" s="10"/>
      <c r="N2162" s="14" t="s">
        <v>33</v>
      </c>
      <c r="O2162" s="20">
        <f>O2141</f>
        <v>290</v>
      </c>
      <c r="P2162" s="11" t="s">
        <v>31</v>
      </c>
      <c r="Q2162" s="11" t="s">
        <v>30</v>
      </c>
      <c r="R2162" s="11" t="s">
        <v>34</v>
      </c>
      <c r="S2162" s="10" t="s">
        <v>32</v>
      </c>
      <c r="T2162" s="10"/>
      <c r="U2162" s="26" t="s">
        <v>34</v>
      </c>
      <c r="V2162" s="26" t="s">
        <v>48</v>
      </c>
      <c r="W2162" s="26" t="s">
        <v>34</v>
      </c>
      <c r="X2162" s="26" t="s">
        <v>48</v>
      </c>
      <c r="Y2162" s="26" t="s">
        <v>34</v>
      </c>
      <c r="Z2162" s="26" t="s">
        <v>48</v>
      </c>
      <c r="AA2162" s="9"/>
    </row>
    <row r="2163" spans="1:27" ht="16.5" thickTop="1" thickBot="1" x14ac:dyDescent="0.3">
      <c r="A2163" s="9"/>
      <c r="B2163" s="9"/>
      <c r="C2163" s="9"/>
      <c r="D2163" s="9"/>
      <c r="E2163" s="11"/>
      <c r="F2163" s="11"/>
      <c r="G2163" s="14"/>
      <c r="H2163" s="11"/>
      <c r="I2163" s="15">
        <v>3</v>
      </c>
      <c r="J2163" s="11">
        <v>70</v>
      </c>
      <c r="K2163" s="12">
        <f>CEILING(H2162*J2163/100*0.9,2.5)</f>
        <v>82.5</v>
      </c>
      <c r="M2163" s="9"/>
      <c r="N2163" s="14"/>
      <c r="O2163" s="11"/>
      <c r="P2163" s="15">
        <v>5</v>
      </c>
      <c r="Q2163" s="11">
        <v>40</v>
      </c>
      <c r="R2163" s="12">
        <f>CEILING(O2162*Q2163/100*0.9,5)</f>
        <v>105</v>
      </c>
      <c r="T2163" s="9"/>
      <c r="U2163" s="8">
        <f>IF(V2145&gt;11.5,U2145+2.5,U2145)</f>
        <v>17.5</v>
      </c>
      <c r="V2163" s="4"/>
      <c r="W2163" s="8">
        <f>IF(X2145&gt;11.5,W2145+2.5,W2145)</f>
        <v>35</v>
      </c>
      <c r="X2163" s="24"/>
      <c r="Y2163" s="8">
        <f>IF(Z2145&gt;11.5,Y2145+2,Y2145)</f>
        <v>8</v>
      </c>
      <c r="Z2163" s="24"/>
      <c r="AA2163" s="9"/>
    </row>
    <row r="2164" spans="1:27" ht="16.5" thickTop="1" thickBot="1" x14ac:dyDescent="0.3">
      <c r="A2164" s="9"/>
      <c r="B2164" s="9"/>
      <c r="C2164" s="9"/>
      <c r="D2164" s="9"/>
      <c r="E2164" s="11"/>
      <c r="F2164" s="11"/>
      <c r="G2164" s="14"/>
      <c r="H2164" s="11"/>
      <c r="I2164" s="15">
        <v>3</v>
      </c>
      <c r="J2164" s="11">
        <v>70</v>
      </c>
      <c r="K2164" s="12">
        <f>CEILING(H2162*J2164/100*0.9,2.5)</f>
        <v>82.5</v>
      </c>
      <c r="M2164" s="9"/>
      <c r="N2164" s="14"/>
      <c r="O2164" s="11"/>
      <c r="P2164" s="15">
        <v>5</v>
      </c>
      <c r="Q2164" s="11">
        <v>40</v>
      </c>
      <c r="R2164" s="12">
        <f>CEILING(O2162*Q2164/100*0.9,5)</f>
        <v>105</v>
      </c>
      <c r="T2164" s="9"/>
      <c r="U2164" s="8">
        <f>U2163</f>
        <v>17.5</v>
      </c>
      <c r="V2164" s="3"/>
      <c r="W2164" s="8">
        <f>W2163</f>
        <v>35</v>
      </c>
      <c r="X2164" s="24"/>
      <c r="Y2164" s="8">
        <f>Y2163</f>
        <v>8</v>
      </c>
      <c r="Z2164" s="24"/>
      <c r="AA2164" s="9"/>
    </row>
    <row r="2165" spans="1:27" ht="16.5" thickTop="1" thickBot="1" x14ac:dyDescent="0.3">
      <c r="A2165" s="9"/>
      <c r="B2165" s="9"/>
      <c r="C2165" s="9"/>
      <c r="D2165" s="9"/>
      <c r="E2165" s="11"/>
      <c r="F2165" s="11"/>
      <c r="G2165" s="14"/>
      <c r="H2165" s="11"/>
      <c r="I2165" s="15">
        <v>3</v>
      </c>
      <c r="J2165" s="11">
        <v>80</v>
      </c>
      <c r="K2165" s="12">
        <f>CEILING(H2162*J2165/100*0.9,2.5)</f>
        <v>92.5</v>
      </c>
      <c r="M2165" s="9"/>
      <c r="N2165" s="14"/>
      <c r="O2165" s="11"/>
      <c r="P2165" s="15">
        <v>5</v>
      </c>
      <c r="Q2165" s="11">
        <v>50</v>
      </c>
      <c r="R2165" s="12">
        <f>CEILING(O2162*Q2165/100*0.9,5)</f>
        <v>135</v>
      </c>
      <c r="T2165" s="9"/>
      <c r="U2165" s="8">
        <f>U2164</f>
        <v>17.5</v>
      </c>
      <c r="W2165" s="8">
        <f>W2164</f>
        <v>35</v>
      </c>
      <c r="X2165" s="24"/>
      <c r="Y2165" s="8">
        <f>Y2164</f>
        <v>8</v>
      </c>
      <c r="Z2165" s="24"/>
      <c r="AA2165" s="9"/>
    </row>
    <row r="2166" spans="1:27" ht="16.5" thickTop="1" thickBot="1" x14ac:dyDescent="0.3">
      <c r="A2166" s="9"/>
      <c r="B2166" s="9"/>
      <c r="C2166" s="9"/>
      <c r="D2166" s="9"/>
      <c r="E2166" s="11"/>
      <c r="F2166" s="11"/>
      <c r="G2166" s="14"/>
      <c r="H2166" s="11"/>
      <c r="I2166" s="15">
        <v>3</v>
      </c>
      <c r="J2166" s="11">
        <v>80</v>
      </c>
      <c r="K2166" s="12">
        <f>CEILING(H2162*J2166/100*0.9,2.5)</f>
        <v>92.5</v>
      </c>
      <c r="M2166" s="9"/>
      <c r="N2166" s="14"/>
      <c r="O2166" s="11"/>
      <c r="P2166" s="15">
        <v>5</v>
      </c>
      <c r="Q2166" s="11">
        <v>50</v>
      </c>
      <c r="R2166" s="12">
        <f>CEILING(O2162*Q2166/100*0.9,5)</f>
        <v>135</v>
      </c>
      <c r="T2166" s="9"/>
      <c r="U2166" s="8">
        <f>U2165</f>
        <v>17.5</v>
      </c>
      <c r="W2166" s="8">
        <f>W2165</f>
        <v>35</v>
      </c>
      <c r="X2166" s="25"/>
      <c r="Y2166" s="8">
        <f>Y2165</f>
        <v>8</v>
      </c>
      <c r="Z2166" s="25"/>
      <c r="AA2166" s="9"/>
    </row>
    <row r="2167" spans="1:27" ht="16.5" thickTop="1" thickBot="1" x14ac:dyDescent="0.3">
      <c r="A2167" s="9"/>
      <c r="B2167" s="9"/>
      <c r="C2167" s="9"/>
      <c r="D2167" s="9"/>
      <c r="E2167" s="11"/>
      <c r="F2167" s="11"/>
      <c r="G2167" s="14"/>
      <c r="H2167" s="11"/>
      <c r="I2167" s="15">
        <v>3</v>
      </c>
      <c r="J2167" s="11">
        <v>90</v>
      </c>
      <c r="K2167" s="12">
        <f>CEILING(H2162*J2167/100*0.9,2.5)</f>
        <v>105</v>
      </c>
      <c r="M2167" s="9"/>
      <c r="N2167" s="14"/>
      <c r="O2167" s="11"/>
      <c r="P2167" s="15">
        <v>5</v>
      </c>
      <c r="Q2167" s="11">
        <v>60</v>
      </c>
      <c r="R2167" s="12">
        <f>CEILING(O2162*Q2167/100*0.9,5)</f>
        <v>160</v>
      </c>
      <c r="T2167" s="9"/>
      <c r="U2167" s="9"/>
      <c r="V2167" s="9"/>
      <c r="W2167" s="9"/>
      <c r="X2167" s="9"/>
      <c r="Y2167" s="9"/>
      <c r="Z2167" s="9"/>
      <c r="AA2167" s="9"/>
    </row>
    <row r="2168" spans="1:27" ht="16.5" thickTop="1" thickBot="1" x14ac:dyDescent="0.3">
      <c r="A2168" s="9"/>
      <c r="B2168" s="9"/>
      <c r="C2168">
        <f>IF(H2168&gt;3.4,0,H2168)+IF(O2168&gt;3.4,0,O2168)</f>
        <v>2</v>
      </c>
      <c r="D2168" t="s">
        <v>17</v>
      </c>
      <c r="E2168" t="s">
        <v>2</v>
      </c>
      <c r="F2168" s="9"/>
      <c r="G2168" s="14" t="s">
        <v>14</v>
      </c>
      <c r="H2168" s="11">
        <v>4</v>
      </c>
      <c r="I2168" s="11"/>
      <c r="J2168" s="11"/>
      <c r="K2168" s="11"/>
      <c r="L2168" s="9"/>
      <c r="M2168" s="9"/>
      <c r="N2168" s="14" t="s">
        <v>12</v>
      </c>
      <c r="O2168" s="11">
        <v>2</v>
      </c>
      <c r="P2168" s="11"/>
      <c r="Q2168" s="11"/>
      <c r="R2168" s="11"/>
      <c r="S2168" s="9"/>
      <c r="T2168" s="9"/>
      <c r="U2168" s="9"/>
      <c r="V2168" s="27" t="s">
        <v>47</v>
      </c>
      <c r="W2168" s="9"/>
      <c r="X2168" s="17" t="s">
        <v>27</v>
      </c>
      <c r="Y2168" s="9"/>
      <c r="Z2168" s="9"/>
      <c r="AA2168" s="9"/>
    </row>
    <row r="2169" spans="1:27" ht="31.5" thickTop="1" thickBot="1" x14ac:dyDescent="0.3">
      <c r="A2169" s="9"/>
      <c r="B2169" s="9"/>
      <c r="C2169" s="9"/>
      <c r="D2169" s="9"/>
      <c r="E2169" s="11"/>
      <c r="F2169" s="11"/>
      <c r="G2169" s="14" t="s">
        <v>33</v>
      </c>
      <c r="H2169" s="20">
        <f>H2155</f>
        <v>225</v>
      </c>
      <c r="I2169" s="11" t="s">
        <v>31</v>
      </c>
      <c r="J2169" s="11" t="s">
        <v>30</v>
      </c>
      <c r="K2169" s="11" t="s">
        <v>34</v>
      </c>
      <c r="L2169" s="10" t="s">
        <v>32</v>
      </c>
      <c r="M2169" s="10"/>
      <c r="N2169" s="14" t="s">
        <v>33</v>
      </c>
      <c r="O2169" s="20">
        <f>O2155</f>
        <v>252.5</v>
      </c>
      <c r="P2169" s="11" t="s">
        <v>31</v>
      </c>
      <c r="Q2169" s="11" t="s">
        <v>30</v>
      </c>
      <c r="R2169" s="11" t="s">
        <v>34</v>
      </c>
      <c r="S2169" s="10" t="s">
        <v>32</v>
      </c>
      <c r="T2169" s="10"/>
      <c r="U2169" s="26" t="s">
        <v>34</v>
      </c>
      <c r="V2169" s="26" t="s">
        <v>48</v>
      </c>
      <c r="W2169" s="26" t="s">
        <v>34</v>
      </c>
      <c r="X2169" s="26" t="s">
        <v>48</v>
      </c>
      <c r="Y2169" s="9"/>
      <c r="Z2169" s="9"/>
      <c r="AA2169" s="9"/>
    </row>
    <row r="2170" spans="1:27" ht="16.5" thickTop="1" thickBot="1" x14ac:dyDescent="0.3">
      <c r="A2170" s="9"/>
      <c r="B2170" s="9"/>
      <c r="C2170" s="9"/>
      <c r="D2170" s="9"/>
      <c r="E2170" s="11"/>
      <c r="F2170" s="11"/>
      <c r="G2170" s="14"/>
      <c r="H2170" s="11"/>
      <c r="I2170" s="15">
        <v>5</v>
      </c>
      <c r="J2170" s="11">
        <v>40</v>
      </c>
      <c r="K2170" s="12">
        <f>CEILING(H2169*J2170/100*0.9,2.5)</f>
        <v>82.5</v>
      </c>
      <c r="M2170" s="9"/>
      <c r="N2170" s="14"/>
      <c r="O2170" s="11"/>
      <c r="P2170" s="15">
        <v>3</v>
      </c>
      <c r="Q2170" s="11">
        <v>70</v>
      </c>
      <c r="R2170" s="12">
        <f>CEILING(O2169*Q2170/100*0.9,5)</f>
        <v>160</v>
      </c>
      <c r="T2170" s="9"/>
      <c r="U2170" s="8">
        <f>IF(V2152&gt;11.5,U2152+2.5,U2152)</f>
        <v>60</v>
      </c>
      <c r="W2170" s="8">
        <f>IF(X2152&gt;11.5,W2152+2.5,W2152)</f>
        <v>42.5</v>
      </c>
      <c r="X2170" s="24"/>
      <c r="Y2170" s="9"/>
      <c r="Z2170" s="9"/>
      <c r="AA2170" s="9"/>
    </row>
    <row r="2171" spans="1:27" ht="16.5" thickTop="1" thickBot="1" x14ac:dyDescent="0.3">
      <c r="A2171" s="9"/>
      <c r="B2171" s="9"/>
      <c r="C2171" s="9"/>
      <c r="D2171" s="9"/>
      <c r="E2171" s="11"/>
      <c r="F2171" s="11"/>
      <c r="G2171" s="14"/>
      <c r="H2171" s="11"/>
      <c r="I2171" s="15">
        <v>5</v>
      </c>
      <c r="J2171" s="11">
        <v>40</v>
      </c>
      <c r="K2171" s="12">
        <f>CEILING(H2169*J2171/100*0.9,2.5)</f>
        <v>82.5</v>
      </c>
      <c r="M2171" s="9"/>
      <c r="N2171" s="14"/>
      <c r="O2171" s="11"/>
      <c r="P2171" s="15">
        <v>3</v>
      </c>
      <c r="Q2171" s="11">
        <v>70</v>
      </c>
      <c r="R2171" s="12">
        <f>CEILING(O2169*Q2171/100*0.9,5)</f>
        <v>160</v>
      </c>
      <c r="T2171" s="9"/>
      <c r="U2171" s="8">
        <f>U2170</f>
        <v>60</v>
      </c>
      <c r="W2171" s="8">
        <f>W2170</f>
        <v>42.5</v>
      </c>
      <c r="X2171" s="24"/>
      <c r="Y2171" s="9"/>
      <c r="Z2171" s="9"/>
      <c r="AA2171" s="9"/>
    </row>
    <row r="2172" spans="1:27" ht="16.5" thickTop="1" thickBot="1" x14ac:dyDescent="0.3">
      <c r="A2172" s="9"/>
      <c r="B2172" s="9"/>
      <c r="C2172" s="9"/>
      <c r="D2172" s="9"/>
      <c r="E2172" s="11"/>
      <c r="F2172" s="11"/>
      <c r="G2172" s="14"/>
      <c r="H2172" s="11"/>
      <c r="I2172" s="15">
        <v>5</v>
      </c>
      <c r="J2172" s="11">
        <v>50</v>
      </c>
      <c r="K2172" s="12">
        <f>CEILING(H2169*J2172/100*0.9,2.5)</f>
        <v>102.5</v>
      </c>
      <c r="M2172" s="9"/>
      <c r="N2172" s="14"/>
      <c r="O2172" s="11"/>
      <c r="P2172" s="15">
        <v>3</v>
      </c>
      <c r="Q2172" s="11">
        <v>80</v>
      </c>
      <c r="R2172" s="12">
        <f>CEILING(O2169*Q2172/100*0.9,5)</f>
        <v>185</v>
      </c>
      <c r="T2172" s="9"/>
      <c r="U2172" s="8">
        <f>U2171</f>
        <v>60</v>
      </c>
      <c r="W2172" s="8">
        <f>W2171</f>
        <v>42.5</v>
      </c>
      <c r="X2172" s="24"/>
      <c r="Y2172" s="9"/>
      <c r="Z2172" s="9"/>
      <c r="AA2172" s="9"/>
    </row>
    <row r="2173" spans="1:27" ht="16.5" thickTop="1" thickBot="1" x14ac:dyDescent="0.3">
      <c r="A2173" s="9"/>
      <c r="B2173" s="9"/>
      <c r="C2173" s="9"/>
      <c r="D2173" s="9"/>
      <c r="E2173" s="11"/>
      <c r="F2173" s="11"/>
      <c r="G2173" s="14"/>
      <c r="H2173" s="11"/>
      <c r="I2173" s="15">
        <v>5</v>
      </c>
      <c r="J2173" s="11">
        <v>50</v>
      </c>
      <c r="K2173" s="12">
        <f>CEILING(H2169*J2173/100*0.9,2.5)</f>
        <v>102.5</v>
      </c>
      <c r="M2173" s="9"/>
      <c r="N2173" s="14"/>
      <c r="O2173" s="11"/>
      <c r="P2173" s="15">
        <v>3</v>
      </c>
      <c r="Q2173" s="11">
        <v>80</v>
      </c>
      <c r="R2173" s="12">
        <f>CEILING(O2169*Q2173/100*0.9,5)</f>
        <v>185</v>
      </c>
      <c r="T2173" s="9"/>
      <c r="U2173" s="8">
        <f>U2172</f>
        <v>60</v>
      </c>
      <c r="W2173" s="8">
        <f>W2172</f>
        <v>42.5</v>
      </c>
      <c r="X2173" s="25"/>
      <c r="Y2173" s="9"/>
      <c r="Z2173" s="9"/>
      <c r="AA2173" s="9"/>
    </row>
    <row r="2174" spans="1:27" ht="16.5" thickTop="1" thickBot="1" x14ac:dyDescent="0.3">
      <c r="A2174" s="9"/>
      <c r="B2174" s="9"/>
      <c r="C2174" s="9"/>
      <c r="D2174" s="9"/>
      <c r="E2174" s="11"/>
      <c r="F2174" s="11"/>
      <c r="G2174" s="14"/>
      <c r="H2174" s="11"/>
      <c r="I2174" s="16">
        <v>5</v>
      </c>
      <c r="J2174" s="11">
        <v>60</v>
      </c>
      <c r="K2174" s="12">
        <f>CEILING(H2169*J2174/100*0.9,2.5)</f>
        <v>122.5</v>
      </c>
      <c r="M2174" s="9"/>
      <c r="N2174" s="14"/>
      <c r="O2174" s="11"/>
      <c r="P2174" s="16">
        <v>3</v>
      </c>
      <c r="Q2174" s="11">
        <v>90</v>
      </c>
      <c r="R2174" s="12">
        <f>CEILING(O2169*Q2174/100*0.9,5)</f>
        <v>205</v>
      </c>
      <c r="T2174" s="9"/>
      <c r="U2174" s="9"/>
      <c r="V2174" s="9"/>
      <c r="W2174" s="9"/>
      <c r="X2174" s="9"/>
      <c r="Y2174" s="9"/>
      <c r="Z2174" s="9"/>
      <c r="AA2174" s="9"/>
    </row>
    <row r="2175" spans="1:27" ht="16.5" thickTop="1" thickBot="1" x14ac:dyDescent="0.3">
      <c r="A2175" s="9"/>
      <c r="B2175" s="1" t="s">
        <v>171</v>
      </c>
      <c r="C2175">
        <f>IF(H2175&gt;3.4,0,H2175)+IF(O2175&gt;3.4,0,O2175)</f>
        <v>4</v>
      </c>
      <c r="D2175" t="s">
        <v>15</v>
      </c>
      <c r="E2175" t="s">
        <v>2</v>
      </c>
      <c r="F2175" s="9"/>
      <c r="G2175" s="14" t="s">
        <v>14</v>
      </c>
      <c r="H2175" s="11">
        <v>1</v>
      </c>
      <c r="I2175" s="11"/>
      <c r="J2175" s="11"/>
      <c r="K2175" s="11"/>
      <c r="L2175" s="9"/>
      <c r="M2175" s="9"/>
      <c r="N2175" s="14" t="s">
        <v>12</v>
      </c>
      <c r="O2175" s="11">
        <v>3</v>
      </c>
      <c r="P2175" s="11"/>
      <c r="Q2175" s="11"/>
      <c r="R2175" s="11"/>
      <c r="S2175" s="9"/>
      <c r="T2175" s="9"/>
      <c r="U2175" s="30"/>
      <c r="V2175" s="29" t="s">
        <v>49</v>
      </c>
      <c r="W2175" s="9"/>
      <c r="X2175" s="31" t="s">
        <v>27</v>
      </c>
      <c r="Y2175" s="9"/>
      <c r="Z2175" s="9"/>
      <c r="AA2175" s="9"/>
    </row>
    <row r="2176" spans="1:27" ht="31.5" thickTop="1" thickBot="1" x14ac:dyDescent="0.3">
      <c r="A2176" s="9"/>
      <c r="B2176" s="9"/>
      <c r="C2176" s="9"/>
      <c r="D2176" s="9"/>
      <c r="E2176" s="11"/>
      <c r="F2176" s="11"/>
      <c r="G2176" s="14" t="s">
        <v>33</v>
      </c>
      <c r="H2176" s="20">
        <f>H2155+IF(L2158&lt;3.5,2.5,5)</f>
        <v>227.5</v>
      </c>
      <c r="I2176" s="11" t="s">
        <v>31</v>
      </c>
      <c r="J2176" s="11" t="s">
        <v>30</v>
      </c>
      <c r="K2176" s="11" t="s">
        <v>34</v>
      </c>
      <c r="L2176" s="10" t="s">
        <v>32</v>
      </c>
      <c r="M2176" s="10"/>
      <c r="N2176" s="14"/>
      <c r="O2176" s="20">
        <f>O2169</f>
        <v>252.5</v>
      </c>
      <c r="P2176" s="11" t="s">
        <v>31</v>
      </c>
      <c r="Q2176" s="11" t="s">
        <v>30</v>
      </c>
      <c r="R2176" s="11" t="s">
        <v>34</v>
      </c>
      <c r="S2176" s="10" t="s">
        <v>32</v>
      </c>
      <c r="T2176" s="10"/>
      <c r="U2176" s="26" t="s">
        <v>34</v>
      </c>
      <c r="V2176" s="26" t="s">
        <v>48</v>
      </c>
      <c r="W2176" s="26" t="s">
        <v>34</v>
      </c>
      <c r="X2176" s="26" t="s">
        <v>48</v>
      </c>
      <c r="Y2176" s="9"/>
      <c r="Z2176" s="9"/>
      <c r="AA2176" s="9"/>
    </row>
    <row r="2177" spans="1:27" ht="16.5" thickTop="1" thickBot="1" x14ac:dyDescent="0.3">
      <c r="A2177" s="9"/>
      <c r="B2177" s="9"/>
      <c r="C2177" s="9"/>
      <c r="D2177" s="9"/>
      <c r="E2177" s="11"/>
      <c r="F2177" s="11"/>
      <c r="G2177" s="14"/>
      <c r="H2177" s="11"/>
      <c r="I2177" s="15">
        <v>5</v>
      </c>
      <c r="J2177" s="11">
        <v>65</v>
      </c>
      <c r="K2177" s="12">
        <f>CEILING(H2176*J2177/100*0.9,2.5)</f>
        <v>135</v>
      </c>
      <c r="M2177" s="9"/>
      <c r="N2177" s="14"/>
      <c r="O2177" s="11"/>
      <c r="P2177" s="15">
        <v>5</v>
      </c>
      <c r="Q2177" s="11">
        <v>75</v>
      </c>
      <c r="R2177" s="12">
        <f>CEILING(O2176*0.9*Q2177/100,5)</f>
        <v>175</v>
      </c>
      <c r="T2177" s="9"/>
      <c r="U2177" s="8">
        <f>IF(V2159&gt;11.5,U2159+2.5,U2159)</f>
        <v>70</v>
      </c>
      <c r="V2177" s="4"/>
      <c r="W2177" s="8">
        <f>IF(X2173&gt;11.5,W2173+2.5,W2173)</f>
        <v>42.5</v>
      </c>
      <c r="X2177" s="24"/>
      <c r="Y2177" s="9"/>
      <c r="Z2177" s="9"/>
      <c r="AA2177" s="9"/>
    </row>
    <row r="2178" spans="1:27" ht="16.5" thickTop="1" thickBot="1" x14ac:dyDescent="0.3">
      <c r="A2178" s="9"/>
      <c r="B2178" s="9"/>
      <c r="C2178" s="9"/>
      <c r="D2178" s="9"/>
      <c r="E2178" s="11"/>
      <c r="F2178" s="11"/>
      <c r="G2178" s="14"/>
      <c r="H2178" s="11"/>
      <c r="I2178" s="15">
        <v>5</v>
      </c>
      <c r="J2178" s="11">
        <v>65</v>
      </c>
      <c r="K2178" s="12">
        <f>CEILING(H2176*J2178/100*0.9,2.5)</f>
        <v>135</v>
      </c>
      <c r="M2178" s="9"/>
      <c r="N2178" s="14"/>
      <c r="O2178" s="11"/>
      <c r="P2178" s="15">
        <v>3</v>
      </c>
      <c r="Q2178" s="11">
        <v>85</v>
      </c>
      <c r="R2178" s="12">
        <f>CEILING(O2176*0.9*Q2178/100,5)</f>
        <v>195</v>
      </c>
      <c r="T2178" s="9"/>
      <c r="U2178" s="8">
        <f>U2177</f>
        <v>70</v>
      </c>
      <c r="V2178" s="4"/>
      <c r="W2178" s="8">
        <f>W2177</f>
        <v>42.5</v>
      </c>
      <c r="X2178" s="24"/>
      <c r="Y2178" s="9"/>
      <c r="Z2178" s="9"/>
      <c r="AA2178" s="9"/>
    </row>
    <row r="2179" spans="1:27" ht="16.5" thickTop="1" thickBot="1" x14ac:dyDescent="0.3">
      <c r="A2179" s="9"/>
      <c r="B2179" s="9"/>
      <c r="C2179" s="9"/>
      <c r="D2179" s="9"/>
      <c r="E2179" s="11"/>
      <c r="F2179" s="11"/>
      <c r="G2179" s="14"/>
      <c r="H2179" s="11"/>
      <c r="I2179" s="15">
        <v>5</v>
      </c>
      <c r="J2179" s="11">
        <v>75</v>
      </c>
      <c r="K2179" s="12">
        <f>CEILING(H2176*J2179/100*0.9,2.5)</f>
        <v>155</v>
      </c>
      <c r="M2179" s="9"/>
      <c r="N2179" s="14"/>
      <c r="O2179" s="11" t="s">
        <v>35</v>
      </c>
      <c r="P2179" s="15">
        <v>1</v>
      </c>
      <c r="Q2179" s="11">
        <v>95</v>
      </c>
      <c r="R2179" s="12">
        <f>CEILING(O2176*0.9*Q2179/100,5)</f>
        <v>220</v>
      </c>
      <c r="T2179" s="9"/>
      <c r="U2179" s="8">
        <f>U2178</f>
        <v>70</v>
      </c>
      <c r="V2179" s="4"/>
      <c r="W2179" s="8">
        <f>W2178</f>
        <v>42.5</v>
      </c>
      <c r="X2179" s="24"/>
      <c r="Y2179" s="9"/>
      <c r="Z2179" s="9"/>
      <c r="AA2179" s="9"/>
    </row>
    <row r="2180" spans="1:27" ht="16.5" thickTop="1" thickBot="1" x14ac:dyDescent="0.3">
      <c r="A2180" s="9"/>
      <c r="B2180" s="9"/>
      <c r="C2180" s="9"/>
      <c r="D2180" s="9"/>
      <c r="E2180" s="11"/>
      <c r="F2180" s="11"/>
      <c r="G2180" s="14"/>
      <c r="H2180" s="11"/>
      <c r="I2180" s="15">
        <v>5</v>
      </c>
      <c r="J2180" s="11">
        <v>75</v>
      </c>
      <c r="K2180" s="12">
        <f>CEILING(H2176*J2180/100*0.9,2.5)</f>
        <v>155</v>
      </c>
      <c r="M2180" s="9"/>
      <c r="N2180" s="14"/>
      <c r="O2180" s="11"/>
      <c r="P2180" s="11"/>
      <c r="Q2180" s="11"/>
      <c r="R2180" s="11"/>
      <c r="S2180" s="9"/>
      <c r="T2180" s="9"/>
      <c r="U2180" s="8">
        <f>U2179</f>
        <v>70</v>
      </c>
      <c r="V2180" s="4"/>
      <c r="W2180" s="8">
        <f>W2179</f>
        <v>42.5</v>
      </c>
      <c r="X2180" s="25"/>
      <c r="Y2180" s="9"/>
      <c r="Z2180" s="9"/>
      <c r="AA2180" s="9"/>
    </row>
    <row r="2181" spans="1:27" ht="16.5" thickTop="1" thickBot="1" x14ac:dyDescent="0.3">
      <c r="A2181" s="9"/>
      <c r="B2181" s="9"/>
      <c r="C2181" s="9"/>
      <c r="D2181" s="9"/>
      <c r="E2181" s="11"/>
      <c r="F2181" s="11"/>
      <c r="G2181" s="14"/>
      <c r="H2181" s="11"/>
      <c r="I2181" s="15">
        <v>5</v>
      </c>
      <c r="J2181" s="11">
        <v>85</v>
      </c>
      <c r="K2181" s="12">
        <f>CEILING(H2176*J2181/100*0.9,2.5)</f>
        <v>175</v>
      </c>
      <c r="M2181" s="9"/>
      <c r="N2181" s="14"/>
      <c r="O2181" s="11"/>
      <c r="P2181" s="11"/>
      <c r="Q2181" s="11"/>
      <c r="R2181" s="11"/>
      <c r="S2181" s="9"/>
      <c r="T2181" s="9"/>
      <c r="U2181" s="9"/>
      <c r="V2181" s="9"/>
      <c r="W2181" s="9"/>
      <c r="X2181" s="9"/>
      <c r="Y2181" s="9"/>
      <c r="Z2181" s="9"/>
      <c r="AA2181" s="9"/>
    </row>
    <row r="2182" spans="1:27" ht="16.5" thickTop="1" thickBot="1" x14ac:dyDescent="0.3">
      <c r="A2182" s="9"/>
      <c r="B2182" s="9"/>
      <c r="C2182">
        <f>IF(H2182&gt;3.4,0,H2182)+IF(O2182&gt;3.4,0,O2182)</f>
        <v>4</v>
      </c>
      <c r="D2182" t="s">
        <v>16</v>
      </c>
      <c r="E2182" t="s">
        <v>3</v>
      </c>
      <c r="F2182" s="9"/>
      <c r="G2182" s="14" t="s">
        <v>4</v>
      </c>
      <c r="H2182" s="11">
        <v>3</v>
      </c>
      <c r="I2182" s="11"/>
      <c r="J2182" s="11"/>
      <c r="K2182" s="11"/>
      <c r="L2182" s="9"/>
      <c r="M2182" s="9"/>
      <c r="N2182" s="14" t="s">
        <v>13</v>
      </c>
      <c r="O2182" s="11">
        <v>1</v>
      </c>
      <c r="P2182" s="11"/>
      <c r="Q2182" s="11"/>
      <c r="R2182" s="11"/>
      <c r="S2182" s="9"/>
      <c r="T2182" s="9"/>
      <c r="U2182" s="9"/>
      <c r="V2182" s="28" t="s">
        <v>28</v>
      </c>
      <c r="W2182" s="9"/>
      <c r="X2182" s="27" t="s">
        <v>25</v>
      </c>
      <c r="Y2182" s="9"/>
      <c r="Z2182" s="27" t="s">
        <v>26</v>
      </c>
      <c r="AA2182" s="9"/>
    </row>
    <row r="2183" spans="1:27" ht="31.5" thickTop="1" thickBot="1" x14ac:dyDescent="0.3">
      <c r="A2183" s="9"/>
      <c r="B2183" s="9"/>
      <c r="C2183" s="9"/>
      <c r="D2183" s="9"/>
      <c r="E2183" s="11"/>
      <c r="F2183" s="11"/>
      <c r="G2183" s="14"/>
      <c r="H2183" s="20">
        <f>H2162</f>
        <v>127.5</v>
      </c>
      <c r="I2183" s="11" t="s">
        <v>31</v>
      </c>
      <c r="J2183" s="11" t="s">
        <v>30</v>
      </c>
      <c r="K2183" s="11" t="s">
        <v>34</v>
      </c>
      <c r="L2183" s="10" t="s">
        <v>32</v>
      </c>
      <c r="M2183" s="10"/>
      <c r="N2183" s="14" t="s">
        <v>33</v>
      </c>
      <c r="O2183" s="20">
        <f>O2141+IF(S2144&lt;3.5,5,10)</f>
        <v>295</v>
      </c>
      <c r="P2183" s="11" t="s">
        <v>31</v>
      </c>
      <c r="Q2183" s="11" t="s">
        <v>30</v>
      </c>
      <c r="R2183" s="11" t="s">
        <v>34</v>
      </c>
      <c r="S2183" s="10" t="s">
        <v>32</v>
      </c>
      <c r="T2183" s="10"/>
      <c r="U2183" s="26" t="s">
        <v>34</v>
      </c>
      <c r="V2183" s="26" t="s">
        <v>48</v>
      </c>
      <c r="W2183" s="26" t="s">
        <v>34</v>
      </c>
      <c r="X2183" s="26" t="s">
        <v>48</v>
      </c>
      <c r="Y2183" s="26" t="s">
        <v>34</v>
      </c>
      <c r="Z2183" s="26" t="s">
        <v>48</v>
      </c>
      <c r="AA2183" s="9"/>
    </row>
    <row r="2184" spans="1:27" ht="16.5" thickTop="1" thickBot="1" x14ac:dyDescent="0.3">
      <c r="A2184" s="9"/>
      <c r="B2184" s="9"/>
      <c r="C2184" s="9"/>
      <c r="D2184" s="9"/>
      <c r="E2184" s="11"/>
      <c r="F2184" s="11"/>
      <c r="G2184" s="14"/>
      <c r="H2184" s="11"/>
      <c r="I2184" s="15">
        <v>5</v>
      </c>
      <c r="J2184" s="11">
        <v>75</v>
      </c>
      <c r="K2184" s="12">
        <f>CEILING(H2183*0.9*J2184/100,2.5)</f>
        <v>87.5</v>
      </c>
      <c r="M2184" s="9"/>
      <c r="N2184" s="14"/>
      <c r="O2184" s="11"/>
      <c r="P2184" s="15">
        <v>5</v>
      </c>
      <c r="Q2184" s="11">
        <v>65</v>
      </c>
      <c r="R2184" s="12">
        <f>CEILING(O2183*Q2184/100*0.9,5)</f>
        <v>175</v>
      </c>
      <c r="T2184" s="9"/>
      <c r="U2184" s="8">
        <f>IF(V2166&gt;11.5,U2166+2.5,U2166)</f>
        <v>17.5</v>
      </c>
      <c r="V2184" s="4"/>
      <c r="W2184" s="8">
        <f>IF(X2166&gt;11.5,W2166+2.5,W2166)</f>
        <v>35</v>
      </c>
      <c r="X2184" s="24"/>
      <c r="Y2184" s="8">
        <f>IF(Z2166&gt;11.5,Y2166+2,Y2166)</f>
        <v>8</v>
      </c>
      <c r="Z2184" s="24"/>
      <c r="AA2184" s="9"/>
    </row>
    <row r="2185" spans="1:27" ht="16.5" thickTop="1" thickBot="1" x14ac:dyDescent="0.3">
      <c r="A2185" s="9"/>
      <c r="B2185" s="9"/>
      <c r="C2185" s="9"/>
      <c r="D2185" s="9"/>
      <c r="E2185" s="11"/>
      <c r="F2185" s="11"/>
      <c r="G2185" s="14"/>
      <c r="H2185" s="11"/>
      <c r="I2185" s="15">
        <v>3</v>
      </c>
      <c r="J2185" s="11">
        <v>85</v>
      </c>
      <c r="K2185" s="12">
        <f>CEILING(H2183*0.9*J2185/100,2.5)</f>
        <v>100</v>
      </c>
      <c r="M2185" s="9"/>
      <c r="N2185" s="14"/>
      <c r="O2185" s="11"/>
      <c r="P2185" s="15">
        <v>5</v>
      </c>
      <c r="Q2185" s="11">
        <v>65</v>
      </c>
      <c r="R2185" s="12">
        <f>CEILING(O2183*Q2185/100*0.9,5)</f>
        <v>175</v>
      </c>
      <c r="T2185" s="9"/>
      <c r="U2185" s="8">
        <f>U2184</f>
        <v>17.5</v>
      </c>
      <c r="V2185" s="3"/>
      <c r="W2185" s="8">
        <f>W2184</f>
        <v>35</v>
      </c>
      <c r="X2185" s="24"/>
      <c r="Y2185" s="8">
        <f>Y2184</f>
        <v>8</v>
      </c>
      <c r="Z2185" s="24"/>
      <c r="AA2185" s="9"/>
    </row>
    <row r="2186" spans="1:27" ht="16.5" thickTop="1" thickBot="1" x14ac:dyDescent="0.3">
      <c r="A2186" s="9"/>
      <c r="B2186" s="9"/>
      <c r="C2186" s="9"/>
      <c r="D2186" s="9"/>
      <c r="E2186" s="11"/>
      <c r="F2186" s="11"/>
      <c r="G2186" s="14"/>
      <c r="H2186" s="11" t="s">
        <v>35</v>
      </c>
      <c r="I2186" s="15">
        <v>1</v>
      </c>
      <c r="J2186" s="11">
        <v>95</v>
      </c>
      <c r="K2186" s="12">
        <f>CEILING(H2183*0.9*J2186/100,2.5)</f>
        <v>110</v>
      </c>
      <c r="M2186" s="9"/>
      <c r="N2186" s="14"/>
      <c r="O2186" s="11"/>
      <c r="P2186" s="15">
        <v>5</v>
      </c>
      <c r="Q2186" s="11">
        <v>75</v>
      </c>
      <c r="R2186" s="12">
        <f>CEILING(O2183*Q2186/100*0.9,5)</f>
        <v>200</v>
      </c>
      <c r="T2186" s="9"/>
      <c r="U2186" s="8">
        <f>U2185</f>
        <v>17.5</v>
      </c>
      <c r="W2186" s="8">
        <f>W2185</f>
        <v>35</v>
      </c>
      <c r="X2186" s="24"/>
      <c r="Y2186" s="8">
        <f>Y2185</f>
        <v>8</v>
      </c>
      <c r="Z2186" s="24"/>
      <c r="AA2186" s="9"/>
    </row>
    <row r="2187" spans="1:27" ht="16.5" thickTop="1" thickBot="1" x14ac:dyDescent="0.3">
      <c r="A2187" s="9"/>
      <c r="B2187" s="9"/>
      <c r="C2187" s="9"/>
      <c r="D2187" s="9"/>
      <c r="E2187" s="11"/>
      <c r="F2187" s="11"/>
      <c r="G2187" s="14"/>
      <c r="H2187" s="11"/>
      <c r="I2187" s="11"/>
      <c r="J2187" s="11"/>
      <c r="K2187" s="11"/>
      <c r="L2187" s="9"/>
      <c r="M2187" s="9"/>
      <c r="N2187" s="14"/>
      <c r="O2187" s="11"/>
      <c r="P2187" s="15">
        <v>5</v>
      </c>
      <c r="Q2187" s="11">
        <v>75</v>
      </c>
      <c r="R2187" s="12">
        <f>CEILING(O2183*Q2187/100*0.9,5)</f>
        <v>200</v>
      </c>
      <c r="T2187" s="9"/>
      <c r="U2187" s="8">
        <f>U2186</f>
        <v>17.5</v>
      </c>
      <c r="W2187" s="8">
        <f>W2186</f>
        <v>35</v>
      </c>
      <c r="X2187" s="25"/>
      <c r="Y2187" s="8">
        <f>Y2186</f>
        <v>8</v>
      </c>
      <c r="Z2187" s="25"/>
      <c r="AA2187" s="9"/>
    </row>
    <row r="2188" spans="1:27" ht="16.5" thickTop="1" thickBot="1" x14ac:dyDescent="0.3">
      <c r="A2188" s="9"/>
      <c r="B2188" s="9"/>
      <c r="C2188" s="9"/>
      <c r="D2188" s="9"/>
      <c r="E2188" s="11"/>
      <c r="F2188" s="11"/>
      <c r="G2188" s="14"/>
      <c r="H2188" s="11"/>
      <c r="I2188" s="11"/>
      <c r="J2188" s="11"/>
      <c r="K2188" s="11"/>
      <c r="L2188" s="9"/>
      <c r="M2188" s="9"/>
      <c r="N2188" s="14"/>
      <c r="O2188" s="11"/>
      <c r="P2188" s="16">
        <v>5</v>
      </c>
      <c r="Q2188" s="11">
        <v>85</v>
      </c>
      <c r="R2188" s="12">
        <f>CEILING(O2183*Q2188/100*0.9,5)</f>
        <v>230</v>
      </c>
      <c r="T2188" s="9"/>
      <c r="U2188" s="9"/>
      <c r="V2188" s="9"/>
      <c r="W2188" s="9"/>
      <c r="X2188" s="9"/>
      <c r="Y2188" s="9"/>
      <c r="Z2188" s="9"/>
      <c r="AA2188" s="9"/>
    </row>
    <row r="2189" spans="1:27" ht="16.5" thickTop="1" thickBot="1" x14ac:dyDescent="0.3">
      <c r="A2189" s="9"/>
      <c r="B2189" s="9"/>
      <c r="C2189">
        <f>IF(H2189&gt;3.4,0,H2189)+IF(O2189&gt;3.4,0,O2189)</f>
        <v>2</v>
      </c>
      <c r="D2189" t="s">
        <v>17</v>
      </c>
      <c r="E2189" t="s">
        <v>2</v>
      </c>
      <c r="F2189" s="9"/>
      <c r="G2189" s="14" t="s">
        <v>14</v>
      </c>
      <c r="H2189" s="11">
        <v>2</v>
      </c>
      <c r="I2189" s="11"/>
      <c r="J2189" s="11"/>
      <c r="K2189" s="11"/>
      <c r="L2189" s="9"/>
      <c r="M2189" s="9"/>
      <c r="N2189" s="14" t="s">
        <v>12</v>
      </c>
      <c r="O2189" s="11">
        <v>4</v>
      </c>
      <c r="P2189" s="11"/>
      <c r="Q2189" s="11"/>
      <c r="R2189" s="11"/>
      <c r="S2189" s="9"/>
      <c r="T2189" s="9"/>
      <c r="U2189" s="9"/>
      <c r="V2189" s="27" t="s">
        <v>47</v>
      </c>
      <c r="W2189" s="9"/>
      <c r="X2189" s="17" t="s">
        <v>27</v>
      </c>
      <c r="Y2189" s="9"/>
      <c r="Z2189" s="9"/>
      <c r="AA2189" s="9"/>
    </row>
    <row r="2190" spans="1:27" ht="31.5" thickTop="1" thickBot="1" x14ac:dyDescent="0.3">
      <c r="A2190" s="9"/>
      <c r="B2190" s="9"/>
      <c r="C2190" s="9"/>
      <c r="D2190" s="9"/>
      <c r="E2190" s="11"/>
      <c r="F2190" s="11"/>
      <c r="G2190" s="14" t="s">
        <v>33</v>
      </c>
      <c r="H2190" s="20">
        <f>H2176</f>
        <v>227.5</v>
      </c>
      <c r="I2190" s="11" t="s">
        <v>31</v>
      </c>
      <c r="J2190" s="11" t="s">
        <v>30</v>
      </c>
      <c r="K2190" s="11" t="s">
        <v>34</v>
      </c>
      <c r="L2190" s="10" t="s">
        <v>32</v>
      </c>
      <c r="M2190" s="10"/>
      <c r="N2190" s="14" t="s">
        <v>33</v>
      </c>
      <c r="O2190" s="20">
        <f>O2176</f>
        <v>252.5</v>
      </c>
      <c r="P2190" s="11" t="s">
        <v>31</v>
      </c>
      <c r="Q2190" s="11" t="s">
        <v>30</v>
      </c>
      <c r="R2190" s="11" t="s">
        <v>34</v>
      </c>
      <c r="S2190" s="10" t="s">
        <v>32</v>
      </c>
      <c r="T2190" s="10"/>
      <c r="U2190" s="26" t="s">
        <v>34</v>
      </c>
      <c r="V2190" s="26" t="s">
        <v>48</v>
      </c>
      <c r="W2190" s="26" t="s">
        <v>34</v>
      </c>
      <c r="X2190" s="26" t="s">
        <v>48</v>
      </c>
      <c r="Y2190" s="9"/>
      <c r="Z2190" s="9"/>
      <c r="AA2190" s="9"/>
    </row>
    <row r="2191" spans="1:27" ht="16.5" thickTop="1" thickBot="1" x14ac:dyDescent="0.3">
      <c r="A2191" s="9"/>
      <c r="B2191" s="9"/>
      <c r="C2191" s="9"/>
      <c r="D2191" s="9"/>
      <c r="E2191" s="11"/>
      <c r="F2191" s="11"/>
      <c r="G2191" s="14"/>
      <c r="H2191" s="11"/>
      <c r="I2191" s="15">
        <v>3</v>
      </c>
      <c r="J2191" s="11">
        <v>70</v>
      </c>
      <c r="K2191" s="12">
        <f>CEILING(H2190*J2191/100*0.9,2.5)</f>
        <v>145</v>
      </c>
      <c r="M2191" s="9"/>
      <c r="N2191" s="14"/>
      <c r="O2191" s="11"/>
      <c r="P2191" s="15">
        <v>5</v>
      </c>
      <c r="Q2191" s="11">
        <v>40</v>
      </c>
      <c r="R2191" s="12">
        <f>CEILING(O2190*Q2191/100*0.9,5)</f>
        <v>95</v>
      </c>
      <c r="T2191" s="9"/>
      <c r="U2191" s="8">
        <f>IF(V2173&gt;11.5,U2173+2.5,U2173)</f>
        <v>60</v>
      </c>
      <c r="W2191" s="8">
        <f>IF(X2173&gt;11.5,W2173+2.5,W2173)</f>
        <v>42.5</v>
      </c>
      <c r="X2191" s="24"/>
      <c r="Y2191" s="9"/>
      <c r="Z2191" s="9"/>
      <c r="AA2191" s="9"/>
    </row>
    <row r="2192" spans="1:27" ht="16.5" thickTop="1" thickBot="1" x14ac:dyDescent="0.3">
      <c r="A2192" s="9"/>
      <c r="B2192" s="9"/>
      <c r="C2192" s="9"/>
      <c r="D2192" s="9"/>
      <c r="E2192" s="11"/>
      <c r="F2192" s="11"/>
      <c r="G2192" s="14"/>
      <c r="H2192" s="11"/>
      <c r="I2192" s="15">
        <v>3</v>
      </c>
      <c r="J2192" s="11">
        <v>70</v>
      </c>
      <c r="K2192" s="12">
        <f>CEILING(H2190*J2192/100*0.9,2.5)</f>
        <v>145</v>
      </c>
      <c r="M2192" s="9"/>
      <c r="N2192" s="14"/>
      <c r="O2192" s="11"/>
      <c r="P2192" s="15">
        <v>5</v>
      </c>
      <c r="Q2192" s="11">
        <v>40</v>
      </c>
      <c r="R2192" s="12">
        <f>CEILING(O2190*Q2192/100*0.9,5)</f>
        <v>95</v>
      </c>
      <c r="T2192" s="9"/>
      <c r="U2192" s="8">
        <f>U2191</f>
        <v>60</v>
      </c>
      <c r="W2192" s="8">
        <f>W2191</f>
        <v>42.5</v>
      </c>
      <c r="X2192" s="24"/>
      <c r="Y2192" s="9"/>
      <c r="Z2192" s="9"/>
      <c r="AA2192" s="9"/>
    </row>
    <row r="2193" spans="1:27" ht="16.5" thickTop="1" thickBot="1" x14ac:dyDescent="0.3">
      <c r="A2193" s="9"/>
      <c r="B2193" s="9"/>
      <c r="C2193" s="9"/>
      <c r="D2193" s="9"/>
      <c r="E2193" s="11"/>
      <c r="F2193" s="11"/>
      <c r="G2193" s="14"/>
      <c r="H2193" s="11"/>
      <c r="I2193" s="15">
        <v>3</v>
      </c>
      <c r="J2193" s="11">
        <v>80</v>
      </c>
      <c r="K2193" s="12">
        <f>CEILING(H2190*J2193/100*0.9,2.5)</f>
        <v>165</v>
      </c>
      <c r="M2193" s="9"/>
      <c r="N2193" s="14"/>
      <c r="O2193" s="11"/>
      <c r="P2193" s="15">
        <v>5</v>
      </c>
      <c r="Q2193" s="11">
        <v>50</v>
      </c>
      <c r="R2193" s="12">
        <f>CEILING(O2190*Q2193/100*0.9,5)</f>
        <v>115</v>
      </c>
      <c r="T2193" s="9"/>
      <c r="U2193" s="8">
        <f>U2192</f>
        <v>60</v>
      </c>
      <c r="W2193" s="8">
        <f>W2192</f>
        <v>42.5</v>
      </c>
      <c r="X2193" s="24"/>
      <c r="Y2193" s="9"/>
      <c r="Z2193" s="9"/>
      <c r="AA2193" s="9"/>
    </row>
    <row r="2194" spans="1:27" ht="16.5" thickTop="1" thickBot="1" x14ac:dyDescent="0.3">
      <c r="A2194" s="9"/>
      <c r="B2194" s="9"/>
      <c r="C2194" s="9"/>
      <c r="D2194" s="9"/>
      <c r="E2194" s="11"/>
      <c r="F2194" s="11"/>
      <c r="G2194" s="14"/>
      <c r="H2194" s="11"/>
      <c r="I2194" s="15">
        <v>3</v>
      </c>
      <c r="J2194" s="11">
        <v>80</v>
      </c>
      <c r="K2194" s="12">
        <f>CEILING(H2190*J2194/100*0.9,2.5)</f>
        <v>165</v>
      </c>
      <c r="M2194" s="9"/>
      <c r="N2194" s="14"/>
      <c r="O2194" s="11"/>
      <c r="P2194" s="15">
        <v>5</v>
      </c>
      <c r="Q2194" s="11">
        <v>50</v>
      </c>
      <c r="R2194" s="12">
        <f>CEILING(O2190*Q2194/100*0.9,5)</f>
        <v>115</v>
      </c>
      <c r="T2194" s="9"/>
      <c r="U2194" s="8">
        <f>U2193</f>
        <v>60</v>
      </c>
      <c r="W2194" s="8">
        <f>W2193</f>
        <v>42.5</v>
      </c>
      <c r="X2194" s="25"/>
      <c r="Y2194" s="9"/>
      <c r="Z2194" s="9"/>
      <c r="AA2194" s="9"/>
    </row>
    <row r="2195" spans="1:27" ht="16.5" thickTop="1" thickBot="1" x14ac:dyDescent="0.3">
      <c r="A2195" s="9"/>
      <c r="B2195" s="9"/>
      <c r="C2195" s="9"/>
      <c r="D2195" s="9"/>
      <c r="E2195" s="11"/>
      <c r="F2195" s="11"/>
      <c r="G2195" s="14"/>
      <c r="H2195" s="11"/>
      <c r="I2195" s="15">
        <v>3</v>
      </c>
      <c r="J2195" s="11">
        <v>90</v>
      </c>
      <c r="K2195" s="12">
        <f>CEILING(H2190*J2195/100*0.9,2.5)</f>
        <v>185</v>
      </c>
      <c r="M2195" s="9"/>
      <c r="N2195" s="14"/>
      <c r="O2195" s="11"/>
      <c r="P2195" s="15">
        <v>5</v>
      </c>
      <c r="Q2195" s="11">
        <v>60</v>
      </c>
      <c r="R2195" s="12">
        <f>CEILING(O2190*Q2195/100*0.9,5)</f>
        <v>140</v>
      </c>
      <c r="T2195" s="9"/>
      <c r="U2195" s="9"/>
      <c r="V2195" s="9"/>
      <c r="W2195" s="9"/>
      <c r="X2195" s="9"/>
      <c r="Y2195" s="9"/>
      <c r="Z2195" s="9"/>
      <c r="AA2195" s="9"/>
    </row>
    <row r="2196" spans="1:27" ht="16.5" thickTop="1" thickBot="1" x14ac:dyDescent="0.3">
      <c r="A2196" s="9"/>
      <c r="B2196" s="1" t="s">
        <v>172</v>
      </c>
      <c r="C2196" s="18">
        <f>IF(H2196&gt;3.4,0,H2196)+IF(O2196&gt;3.4,0,O2196)</f>
        <v>4</v>
      </c>
      <c r="D2196" s="18" t="s">
        <v>15</v>
      </c>
      <c r="E2196" s="34" t="s">
        <v>2</v>
      </c>
      <c r="F2196" s="11"/>
      <c r="G2196" s="14" t="s">
        <v>14</v>
      </c>
      <c r="H2196" s="11">
        <v>3</v>
      </c>
      <c r="I2196" s="11"/>
      <c r="J2196" s="11"/>
      <c r="K2196" s="11"/>
      <c r="L2196" s="9"/>
      <c r="M2196" s="9"/>
      <c r="N2196" s="14" t="s">
        <v>12</v>
      </c>
      <c r="O2196" s="11">
        <v>1</v>
      </c>
      <c r="P2196" s="11"/>
      <c r="Q2196" s="11"/>
      <c r="R2196" s="11"/>
      <c r="S2196" s="9"/>
      <c r="T2196" s="9"/>
      <c r="U2196" s="30"/>
      <c r="V2196" s="29" t="s">
        <v>49</v>
      </c>
      <c r="W2196" s="9"/>
      <c r="X2196" s="31" t="s">
        <v>27</v>
      </c>
      <c r="Y2196" s="9"/>
      <c r="Z2196" s="9"/>
      <c r="AA2196" s="9"/>
    </row>
    <row r="2197" spans="1:27" ht="31.5" thickTop="1" thickBot="1" x14ac:dyDescent="0.3">
      <c r="A2197" s="9"/>
      <c r="B2197" s="9"/>
      <c r="C2197" s="9"/>
      <c r="D2197" s="9"/>
      <c r="E2197" s="11"/>
      <c r="F2197" s="11"/>
      <c r="G2197" s="14"/>
      <c r="H2197" s="20">
        <f>H2190</f>
        <v>227.5</v>
      </c>
      <c r="I2197" s="11" t="s">
        <v>31</v>
      </c>
      <c r="J2197" s="11" t="s">
        <v>30</v>
      </c>
      <c r="K2197" s="11" t="s">
        <v>34</v>
      </c>
      <c r="L2197" s="10" t="s">
        <v>32</v>
      </c>
      <c r="M2197" s="10"/>
      <c r="N2197" s="14" t="s">
        <v>33</v>
      </c>
      <c r="O2197" s="20">
        <f>O2176+IF(S2179&lt;3.5,2.5,5)</f>
        <v>255</v>
      </c>
      <c r="P2197" s="11" t="s">
        <v>31</v>
      </c>
      <c r="Q2197" s="11" t="s">
        <v>30</v>
      </c>
      <c r="R2197" s="11" t="s">
        <v>34</v>
      </c>
      <c r="S2197" s="10" t="s">
        <v>32</v>
      </c>
      <c r="T2197" s="10"/>
      <c r="U2197" s="26" t="s">
        <v>34</v>
      </c>
      <c r="V2197" s="26" t="s">
        <v>48</v>
      </c>
      <c r="W2197" s="26" t="s">
        <v>34</v>
      </c>
      <c r="X2197" s="26" t="s">
        <v>48</v>
      </c>
      <c r="Y2197" s="9"/>
      <c r="Z2197" s="9"/>
      <c r="AA2197" s="9"/>
    </row>
    <row r="2198" spans="1:27" ht="16.5" thickTop="1" thickBot="1" x14ac:dyDescent="0.3">
      <c r="A2198" s="9"/>
      <c r="B2198" s="9"/>
      <c r="C2198" s="9"/>
      <c r="D2198" s="9"/>
      <c r="E2198" s="11"/>
      <c r="F2198" s="11"/>
      <c r="G2198" s="14"/>
      <c r="H2198" s="11"/>
      <c r="I2198" s="15">
        <v>5</v>
      </c>
      <c r="J2198" s="11">
        <v>75</v>
      </c>
      <c r="K2198" s="12">
        <f>CEILING(H2197*0.9*J2198/100,2.5)</f>
        <v>155</v>
      </c>
      <c r="M2198" s="9"/>
      <c r="N2198" s="14"/>
      <c r="O2198" s="11"/>
      <c r="P2198" s="15">
        <v>5</v>
      </c>
      <c r="Q2198" s="11">
        <v>65</v>
      </c>
      <c r="R2198" s="12">
        <f>CEILING(O2197*Q2198/100*0.9,5)</f>
        <v>150</v>
      </c>
      <c r="T2198" s="9"/>
      <c r="U2198" s="8">
        <f>IF(V2180&gt;11.5,U2180+2.5,U2180)</f>
        <v>70</v>
      </c>
      <c r="V2198" s="4"/>
      <c r="W2198" s="8">
        <f>IF(X2194&gt;11.5,W2194+2.5,W2194)</f>
        <v>42.5</v>
      </c>
      <c r="X2198" s="24"/>
      <c r="Y2198" s="9"/>
      <c r="Z2198" s="9"/>
      <c r="AA2198" s="9"/>
    </row>
    <row r="2199" spans="1:27" ht="16.5" thickTop="1" thickBot="1" x14ac:dyDescent="0.3">
      <c r="A2199" s="9"/>
      <c r="B2199" s="9"/>
      <c r="C2199" s="9"/>
      <c r="D2199" s="9"/>
      <c r="E2199" s="11"/>
      <c r="F2199" s="11"/>
      <c r="G2199" s="14"/>
      <c r="H2199" s="11"/>
      <c r="I2199" s="15">
        <v>3</v>
      </c>
      <c r="J2199" s="11">
        <v>85</v>
      </c>
      <c r="K2199" s="12">
        <f>CEILING(H2197*0.9*J2199/100,2.5)</f>
        <v>175</v>
      </c>
      <c r="M2199" s="9"/>
      <c r="N2199" s="14"/>
      <c r="O2199" s="11"/>
      <c r="P2199" s="15">
        <v>5</v>
      </c>
      <c r="Q2199" s="11">
        <v>65</v>
      </c>
      <c r="R2199" s="12">
        <f>CEILING(O2197*Q2199/100*0.9,5)</f>
        <v>150</v>
      </c>
      <c r="T2199" s="9"/>
      <c r="U2199" s="8">
        <f>U2198</f>
        <v>70</v>
      </c>
      <c r="V2199" s="4"/>
      <c r="W2199" s="8">
        <f>W2198</f>
        <v>42.5</v>
      </c>
      <c r="X2199" s="24"/>
      <c r="Y2199" s="9"/>
      <c r="Z2199" s="9"/>
      <c r="AA2199" s="9"/>
    </row>
    <row r="2200" spans="1:27" ht="16.5" thickTop="1" thickBot="1" x14ac:dyDescent="0.3">
      <c r="A2200" s="9"/>
      <c r="B2200" s="9"/>
      <c r="C2200" s="9"/>
      <c r="D2200" s="9"/>
      <c r="E2200" s="11"/>
      <c r="F2200" s="11"/>
      <c r="G2200" s="14"/>
      <c r="H2200" s="11" t="s">
        <v>35</v>
      </c>
      <c r="I2200" s="15">
        <v>1</v>
      </c>
      <c r="J2200" s="11">
        <v>95</v>
      </c>
      <c r="K2200" s="12">
        <f>CEILING(H2197*0.9*J2200/100,2.5)</f>
        <v>195</v>
      </c>
      <c r="M2200" s="9"/>
      <c r="N2200" s="14"/>
      <c r="O2200" s="11"/>
      <c r="P2200" s="15">
        <v>5</v>
      </c>
      <c r="Q2200" s="11">
        <v>75</v>
      </c>
      <c r="R2200" s="12">
        <f>CEILING(O2197*Q2200/100*0.9,5)</f>
        <v>175</v>
      </c>
      <c r="T2200" s="9"/>
      <c r="U2200" s="8">
        <f>U2199</f>
        <v>70</v>
      </c>
      <c r="V2200" s="4"/>
      <c r="W2200" s="8">
        <f>W2199</f>
        <v>42.5</v>
      </c>
      <c r="X2200" s="24"/>
      <c r="Y2200" s="9"/>
      <c r="Z2200" s="9"/>
      <c r="AA2200" s="9"/>
    </row>
    <row r="2201" spans="1:27" ht="16.5" thickTop="1" thickBot="1" x14ac:dyDescent="0.3">
      <c r="A2201" s="9"/>
      <c r="B2201" s="9"/>
      <c r="C2201" s="9"/>
      <c r="D2201" s="9"/>
      <c r="E2201" s="11"/>
      <c r="F2201" s="11"/>
      <c r="G2201" s="14"/>
      <c r="H2201" s="11"/>
      <c r="I2201" s="11"/>
      <c r="J2201" s="11"/>
      <c r="K2201" s="11"/>
      <c r="L2201" s="9"/>
      <c r="M2201" s="9"/>
      <c r="N2201" s="14"/>
      <c r="O2201" s="11"/>
      <c r="P2201" s="15">
        <v>5</v>
      </c>
      <c r="Q2201" s="11">
        <v>75</v>
      </c>
      <c r="R2201" s="12">
        <f>CEILING(O2197*Q2201/100*0.9,5)</f>
        <v>175</v>
      </c>
      <c r="T2201" s="9"/>
      <c r="U2201" s="8">
        <f>U2200</f>
        <v>70</v>
      </c>
      <c r="V2201" s="4"/>
      <c r="W2201" s="8">
        <f>W2200</f>
        <v>42.5</v>
      </c>
      <c r="X2201" s="25"/>
      <c r="Y2201" s="9"/>
      <c r="Z2201" s="9"/>
      <c r="AA2201" s="9"/>
    </row>
    <row r="2202" spans="1:27" ht="16.5" thickTop="1" thickBot="1" x14ac:dyDescent="0.3">
      <c r="A2202" s="9"/>
      <c r="B2202" s="9"/>
      <c r="C2202" s="9"/>
      <c r="D2202" s="9"/>
      <c r="E2202" s="11"/>
      <c r="F2202" s="11"/>
      <c r="G2202" s="14"/>
      <c r="H2202" s="11"/>
      <c r="I2202" s="11"/>
      <c r="J2202" s="11"/>
      <c r="K2202" s="11"/>
      <c r="L2202" s="9"/>
      <c r="M2202" s="9"/>
      <c r="N2202" s="14"/>
      <c r="O2202" s="11"/>
      <c r="P2202" s="16">
        <v>5</v>
      </c>
      <c r="Q2202" s="11">
        <v>85</v>
      </c>
      <c r="R2202" s="12">
        <f>CEILING(O2197*Q2202/100*0.9,5)</f>
        <v>200</v>
      </c>
      <c r="T2202" s="9"/>
      <c r="U2202" s="9"/>
      <c r="V2202" s="9"/>
      <c r="W2202" s="9"/>
      <c r="X2202" s="9"/>
      <c r="Y2202" s="9"/>
      <c r="Z2202" s="9"/>
      <c r="AA2202" s="9"/>
    </row>
    <row r="2203" spans="1:27" ht="16.5" thickTop="1" thickBot="1" x14ac:dyDescent="0.3">
      <c r="A2203" s="9"/>
      <c r="B2203" s="9"/>
      <c r="C2203">
        <f>IF(H2203&gt;3.4,0,H2203)+IF(O2203&gt;3.4,0,O2203)</f>
        <v>2</v>
      </c>
      <c r="D2203" t="s">
        <v>16</v>
      </c>
      <c r="E2203" t="s">
        <v>3</v>
      </c>
      <c r="F2203" s="9"/>
      <c r="G2203" s="14" t="s">
        <v>4</v>
      </c>
      <c r="H2203" s="11">
        <v>4</v>
      </c>
      <c r="I2203" s="11"/>
      <c r="J2203" s="11"/>
      <c r="K2203" s="11"/>
      <c r="L2203" s="9"/>
      <c r="M2203" s="9"/>
      <c r="N2203" s="14" t="s">
        <v>13</v>
      </c>
      <c r="O2203" s="11">
        <v>2</v>
      </c>
      <c r="P2203" s="11"/>
      <c r="Q2203" s="11"/>
      <c r="R2203" s="11"/>
      <c r="S2203" s="9"/>
      <c r="T2203" s="9"/>
      <c r="U2203" s="9"/>
      <c r="V2203" s="28" t="s">
        <v>28</v>
      </c>
      <c r="W2203" s="9"/>
      <c r="X2203" s="27" t="s">
        <v>25</v>
      </c>
      <c r="Y2203" s="9"/>
      <c r="Z2203" s="27" t="s">
        <v>26</v>
      </c>
      <c r="AA2203" s="9"/>
    </row>
    <row r="2204" spans="1:27" ht="31.5" thickTop="1" thickBot="1" x14ac:dyDescent="0.3">
      <c r="A2204" s="9"/>
      <c r="B2204" s="9"/>
      <c r="C2204" s="9"/>
      <c r="D2204" s="9"/>
      <c r="E2204" s="11"/>
      <c r="F2204" s="11"/>
      <c r="G2204" s="14" t="s">
        <v>33</v>
      </c>
      <c r="H2204" s="20">
        <f>H2183</f>
        <v>127.5</v>
      </c>
      <c r="I2204" s="11" t="s">
        <v>31</v>
      </c>
      <c r="J2204" s="11" t="s">
        <v>30</v>
      </c>
      <c r="K2204" s="11" t="s">
        <v>34</v>
      </c>
      <c r="L2204" s="10" t="s">
        <v>32</v>
      </c>
      <c r="M2204" s="10"/>
      <c r="N2204" s="14" t="s">
        <v>33</v>
      </c>
      <c r="O2204" s="20">
        <f>O2183</f>
        <v>295</v>
      </c>
      <c r="P2204" s="11" t="s">
        <v>31</v>
      </c>
      <c r="Q2204" s="11" t="s">
        <v>30</v>
      </c>
      <c r="R2204" s="11" t="s">
        <v>34</v>
      </c>
      <c r="S2204" s="10" t="s">
        <v>32</v>
      </c>
      <c r="T2204" s="10"/>
      <c r="U2204" s="26" t="s">
        <v>34</v>
      </c>
      <c r="V2204" s="26" t="s">
        <v>48</v>
      </c>
      <c r="W2204" s="26" t="s">
        <v>34</v>
      </c>
      <c r="X2204" s="26" t="s">
        <v>48</v>
      </c>
      <c r="Y2204" s="26" t="s">
        <v>34</v>
      </c>
      <c r="Z2204" s="26" t="s">
        <v>48</v>
      </c>
      <c r="AA2204" s="9"/>
    </row>
    <row r="2205" spans="1:27" ht="16.5" thickTop="1" thickBot="1" x14ac:dyDescent="0.3">
      <c r="A2205" s="9"/>
      <c r="B2205" s="9"/>
      <c r="C2205" s="9"/>
      <c r="D2205" s="9"/>
      <c r="E2205" s="11"/>
      <c r="F2205" s="11"/>
      <c r="G2205" s="14"/>
      <c r="H2205" s="11"/>
      <c r="I2205" s="15">
        <v>5</v>
      </c>
      <c r="J2205" s="11">
        <v>40</v>
      </c>
      <c r="K2205" s="12">
        <f>CEILING(H2204*J2205/100*0.9,2.5)</f>
        <v>47.5</v>
      </c>
      <c r="M2205" s="9"/>
      <c r="N2205" s="14"/>
      <c r="O2205" s="11"/>
      <c r="P2205" s="15">
        <v>3</v>
      </c>
      <c r="Q2205" s="11">
        <v>70</v>
      </c>
      <c r="R2205" s="12">
        <f>CEILING(O2204*Q2205/100*0.9,5)</f>
        <v>190</v>
      </c>
      <c r="T2205" s="9"/>
      <c r="U2205" s="8">
        <f>IF(V2187&gt;11.5,U2187+2.5,U2187)</f>
        <v>17.5</v>
      </c>
      <c r="V2205" s="4"/>
      <c r="W2205" s="8">
        <f>IF(X2187&gt;11.5,W2187+2.5,W2187)</f>
        <v>35</v>
      </c>
      <c r="X2205" s="24"/>
      <c r="Y2205" s="8">
        <f>IF(Z2187&gt;11.5,Y2187+2,Y2187)</f>
        <v>8</v>
      </c>
      <c r="Z2205" s="24"/>
      <c r="AA2205" s="9"/>
    </row>
    <row r="2206" spans="1:27" ht="16.5" thickTop="1" thickBot="1" x14ac:dyDescent="0.3">
      <c r="A2206" s="9"/>
      <c r="B2206" s="9"/>
      <c r="C2206" s="9"/>
      <c r="D2206" s="9"/>
      <c r="E2206" s="11"/>
      <c r="F2206" s="11"/>
      <c r="G2206" s="14"/>
      <c r="H2206" s="11"/>
      <c r="I2206" s="15">
        <v>5</v>
      </c>
      <c r="J2206" s="11">
        <v>40</v>
      </c>
      <c r="K2206" s="12">
        <f>CEILING(H2204*J2206/100*0.9,2.5)</f>
        <v>47.5</v>
      </c>
      <c r="M2206" s="9"/>
      <c r="N2206" s="14"/>
      <c r="O2206" s="11"/>
      <c r="P2206" s="15">
        <v>3</v>
      </c>
      <c r="Q2206" s="11">
        <v>70</v>
      </c>
      <c r="R2206" s="12">
        <f>CEILING(O2204*Q2206/100*0.9,5)</f>
        <v>190</v>
      </c>
      <c r="T2206" s="9"/>
      <c r="U2206" s="8">
        <f>U2205</f>
        <v>17.5</v>
      </c>
      <c r="V2206" s="3"/>
      <c r="W2206" s="8">
        <f>W2205</f>
        <v>35</v>
      </c>
      <c r="X2206" s="24"/>
      <c r="Y2206" s="8">
        <f>Y2205</f>
        <v>8</v>
      </c>
      <c r="Z2206" s="24"/>
      <c r="AA2206" s="9"/>
    </row>
    <row r="2207" spans="1:27" ht="16.5" thickTop="1" thickBot="1" x14ac:dyDescent="0.3">
      <c r="A2207" s="9"/>
      <c r="B2207" s="9"/>
      <c r="C2207" s="9"/>
      <c r="D2207" s="9"/>
      <c r="E2207" s="11"/>
      <c r="F2207" s="11"/>
      <c r="G2207" s="14"/>
      <c r="H2207" s="11"/>
      <c r="I2207" s="15">
        <v>5</v>
      </c>
      <c r="J2207" s="11">
        <v>50</v>
      </c>
      <c r="K2207" s="12">
        <f>CEILING(H2204*J2207/100*0.9,2.5)</f>
        <v>57.5</v>
      </c>
      <c r="M2207" s="9"/>
      <c r="N2207" s="14"/>
      <c r="O2207" s="11"/>
      <c r="P2207" s="15">
        <v>3</v>
      </c>
      <c r="Q2207" s="11">
        <v>80</v>
      </c>
      <c r="R2207" s="12">
        <f>CEILING(O2204*Q2207/100*0.9,5)</f>
        <v>215</v>
      </c>
      <c r="T2207" s="9"/>
      <c r="U2207" s="8">
        <f>U2206</f>
        <v>17.5</v>
      </c>
      <c r="W2207" s="8">
        <f>W2206</f>
        <v>35</v>
      </c>
      <c r="X2207" s="24"/>
      <c r="Y2207" s="8">
        <f>Y2206</f>
        <v>8</v>
      </c>
      <c r="Z2207" s="24"/>
      <c r="AA2207" s="9"/>
    </row>
    <row r="2208" spans="1:27" ht="16.5" thickTop="1" thickBot="1" x14ac:dyDescent="0.3">
      <c r="A2208" s="9"/>
      <c r="B2208" s="9"/>
      <c r="C2208" s="9"/>
      <c r="D2208" s="9"/>
      <c r="E2208" s="11"/>
      <c r="F2208" s="11"/>
      <c r="G2208" s="14"/>
      <c r="H2208" s="11"/>
      <c r="I2208" s="15">
        <v>5</v>
      </c>
      <c r="J2208" s="11">
        <v>50</v>
      </c>
      <c r="K2208" s="12">
        <f>CEILING(H2204*J2208/100*0.9,2.5)</f>
        <v>57.5</v>
      </c>
      <c r="M2208" s="9"/>
      <c r="N2208" s="14"/>
      <c r="O2208" s="11"/>
      <c r="P2208" s="15">
        <v>3</v>
      </c>
      <c r="Q2208" s="11">
        <v>80</v>
      </c>
      <c r="R2208" s="12">
        <f>CEILING(O2204*Q2208/100*0.9,5)</f>
        <v>215</v>
      </c>
      <c r="T2208" s="9"/>
      <c r="U2208" s="8">
        <f>U2207</f>
        <v>17.5</v>
      </c>
      <c r="W2208" s="8">
        <f>W2207</f>
        <v>35</v>
      </c>
      <c r="X2208" s="25"/>
      <c r="Y2208" s="8">
        <f>Y2207</f>
        <v>8</v>
      </c>
      <c r="Z2208" s="25"/>
      <c r="AA2208" s="9"/>
    </row>
    <row r="2209" spans="1:27" ht="16.5" thickTop="1" thickBot="1" x14ac:dyDescent="0.3">
      <c r="A2209" s="9"/>
      <c r="B2209" s="9"/>
      <c r="C2209" s="9"/>
      <c r="D2209" s="9"/>
      <c r="E2209" s="11"/>
      <c r="F2209" s="11"/>
      <c r="G2209" s="14"/>
      <c r="H2209" s="11"/>
      <c r="I2209" s="16">
        <v>5</v>
      </c>
      <c r="J2209" s="11">
        <v>60</v>
      </c>
      <c r="K2209" s="12">
        <f>CEILING(H2204*J2209/100*0.9,2.5)</f>
        <v>70</v>
      </c>
      <c r="M2209" s="9"/>
      <c r="N2209" s="14"/>
      <c r="O2209" s="11"/>
      <c r="P2209" s="16">
        <v>3</v>
      </c>
      <c r="Q2209" s="11">
        <v>90</v>
      </c>
      <c r="R2209" s="12">
        <f>CEILING(O2204*Q2209/100*0.9,5)</f>
        <v>240</v>
      </c>
      <c r="T2209" s="9"/>
      <c r="U2209" s="9"/>
      <c r="V2209" s="9"/>
      <c r="W2209" s="9"/>
      <c r="X2209" s="9"/>
      <c r="Y2209" s="9"/>
      <c r="Z2209" s="9"/>
      <c r="AA2209" s="9"/>
    </row>
    <row r="2210" spans="1:27" ht="16.5" thickTop="1" thickBot="1" x14ac:dyDescent="0.3">
      <c r="A2210" s="9"/>
      <c r="B2210" s="9"/>
      <c r="C2210">
        <f>IF(H2210&gt;3.4,0,H2210)+IF(O2210&gt;3.4,0,O2210)</f>
        <v>2</v>
      </c>
      <c r="D2210" t="s">
        <v>17</v>
      </c>
      <c r="E2210" t="s">
        <v>2</v>
      </c>
      <c r="F2210" s="9"/>
      <c r="G2210" s="14" t="s">
        <v>14</v>
      </c>
      <c r="H2210" s="11">
        <v>4</v>
      </c>
      <c r="I2210" s="11"/>
      <c r="J2210" s="11"/>
      <c r="K2210" s="11"/>
      <c r="L2210" s="9"/>
      <c r="M2210" s="9"/>
      <c r="N2210" s="14" t="s">
        <v>12</v>
      </c>
      <c r="O2210" s="11">
        <v>2</v>
      </c>
      <c r="P2210" s="11"/>
      <c r="Q2210" s="11"/>
      <c r="R2210" s="11"/>
      <c r="S2210" s="9"/>
      <c r="T2210" s="9"/>
      <c r="U2210" s="9"/>
      <c r="V2210" s="27" t="s">
        <v>47</v>
      </c>
      <c r="W2210" s="9"/>
      <c r="X2210" s="17" t="s">
        <v>27</v>
      </c>
      <c r="Y2210" s="9"/>
      <c r="Z2210" s="9"/>
      <c r="AA2210" s="9"/>
    </row>
    <row r="2211" spans="1:27" ht="31.5" thickTop="1" thickBot="1" x14ac:dyDescent="0.3">
      <c r="A2211" s="9"/>
      <c r="B2211" s="9"/>
      <c r="C2211" s="9"/>
      <c r="D2211" s="9"/>
      <c r="E2211" s="11"/>
      <c r="F2211" s="11"/>
      <c r="G2211" s="14" t="s">
        <v>33</v>
      </c>
      <c r="H2211" s="20">
        <f>H2197</f>
        <v>227.5</v>
      </c>
      <c r="I2211" s="11" t="s">
        <v>31</v>
      </c>
      <c r="J2211" s="11" t="s">
        <v>30</v>
      </c>
      <c r="K2211" s="11" t="s">
        <v>34</v>
      </c>
      <c r="L2211" s="10" t="s">
        <v>32</v>
      </c>
      <c r="M2211" s="10"/>
      <c r="N2211" s="14" t="s">
        <v>33</v>
      </c>
      <c r="O2211" s="20">
        <f>O2197</f>
        <v>255</v>
      </c>
      <c r="P2211" s="11" t="s">
        <v>31</v>
      </c>
      <c r="Q2211" s="11" t="s">
        <v>30</v>
      </c>
      <c r="R2211" s="11" t="s">
        <v>34</v>
      </c>
      <c r="S2211" s="10" t="s">
        <v>32</v>
      </c>
      <c r="T2211" s="10"/>
      <c r="U2211" s="26" t="s">
        <v>34</v>
      </c>
      <c r="V2211" s="26" t="s">
        <v>48</v>
      </c>
      <c r="W2211" s="26" t="s">
        <v>34</v>
      </c>
      <c r="X2211" s="26" t="s">
        <v>48</v>
      </c>
      <c r="Y2211" s="9"/>
      <c r="Z2211" s="9"/>
      <c r="AA2211" s="9"/>
    </row>
    <row r="2212" spans="1:27" ht="16.5" thickTop="1" thickBot="1" x14ac:dyDescent="0.3">
      <c r="A2212" s="9"/>
      <c r="B2212" s="9"/>
      <c r="C2212" s="9"/>
      <c r="D2212" s="9"/>
      <c r="E2212" s="11"/>
      <c r="F2212" s="11"/>
      <c r="G2212" s="14"/>
      <c r="H2212" s="11"/>
      <c r="I2212" s="15">
        <v>5</v>
      </c>
      <c r="J2212" s="11">
        <v>40</v>
      </c>
      <c r="K2212" s="12">
        <f>CEILING(H2211*J2212/100*0.9,2.5)</f>
        <v>82.5</v>
      </c>
      <c r="M2212" s="9"/>
      <c r="N2212" s="14"/>
      <c r="O2212" s="11"/>
      <c r="P2212" s="15">
        <v>3</v>
      </c>
      <c r="Q2212" s="11">
        <v>70</v>
      </c>
      <c r="R2212" s="12">
        <f>CEILING(O2211*Q2212/100*0.9,5)</f>
        <v>165</v>
      </c>
      <c r="T2212" s="9"/>
      <c r="U2212" s="8">
        <f>IF(V2194&gt;11.5,U2194+2.5,U2194)</f>
        <v>60</v>
      </c>
      <c r="W2212" s="8">
        <f>IF(X2194&gt;11.5,W2194+2.5,W2194)</f>
        <v>42.5</v>
      </c>
      <c r="X2212" s="24"/>
      <c r="Y2212" s="9"/>
      <c r="Z2212" s="9"/>
      <c r="AA2212" s="9"/>
    </row>
    <row r="2213" spans="1:27" ht="16.5" thickTop="1" thickBot="1" x14ac:dyDescent="0.3">
      <c r="A2213" s="9"/>
      <c r="B2213" s="9"/>
      <c r="C2213" s="9"/>
      <c r="D2213" s="9"/>
      <c r="E2213" s="11"/>
      <c r="F2213" s="11"/>
      <c r="G2213" s="14"/>
      <c r="H2213" s="11"/>
      <c r="I2213" s="15">
        <v>5</v>
      </c>
      <c r="J2213" s="11">
        <v>40</v>
      </c>
      <c r="K2213" s="12">
        <f>CEILING(H2211*J2213/100*0.9,2.5)</f>
        <v>82.5</v>
      </c>
      <c r="M2213" s="9"/>
      <c r="N2213" s="14"/>
      <c r="O2213" s="11"/>
      <c r="P2213" s="15">
        <v>3</v>
      </c>
      <c r="Q2213" s="11">
        <v>70</v>
      </c>
      <c r="R2213" s="12">
        <f>CEILING(O2211*Q2213/100*0.9,5)</f>
        <v>165</v>
      </c>
      <c r="T2213" s="9"/>
      <c r="U2213" s="8">
        <f>U2212</f>
        <v>60</v>
      </c>
      <c r="W2213" s="8">
        <f>W2212</f>
        <v>42.5</v>
      </c>
      <c r="X2213" s="24"/>
      <c r="Y2213" s="9"/>
      <c r="Z2213" s="9"/>
      <c r="AA2213" s="9"/>
    </row>
    <row r="2214" spans="1:27" ht="16.5" thickTop="1" thickBot="1" x14ac:dyDescent="0.3">
      <c r="A2214" s="9"/>
      <c r="B2214" s="9"/>
      <c r="C2214" s="9"/>
      <c r="D2214" s="9"/>
      <c r="E2214" s="11"/>
      <c r="F2214" s="11"/>
      <c r="G2214" s="14"/>
      <c r="H2214" s="11"/>
      <c r="I2214" s="15">
        <v>5</v>
      </c>
      <c r="J2214" s="11">
        <v>50</v>
      </c>
      <c r="K2214" s="12">
        <f>CEILING(H2211*J2214/100*0.9,2.5)</f>
        <v>102.5</v>
      </c>
      <c r="M2214" s="9"/>
      <c r="N2214" s="14"/>
      <c r="O2214" s="11"/>
      <c r="P2214" s="15">
        <v>3</v>
      </c>
      <c r="Q2214" s="11">
        <v>80</v>
      </c>
      <c r="R2214" s="12">
        <f>CEILING(O2211*Q2214/100*0.9,5)</f>
        <v>185</v>
      </c>
      <c r="T2214" s="9"/>
      <c r="U2214" s="8">
        <f>U2213</f>
        <v>60</v>
      </c>
      <c r="W2214" s="8">
        <f>W2213</f>
        <v>42.5</v>
      </c>
      <c r="X2214" s="24"/>
      <c r="Y2214" s="9"/>
      <c r="Z2214" s="9"/>
      <c r="AA2214" s="9"/>
    </row>
    <row r="2215" spans="1:27" ht="16.5" thickTop="1" thickBot="1" x14ac:dyDescent="0.3">
      <c r="A2215" s="9"/>
      <c r="B2215" s="9"/>
      <c r="C2215" s="9"/>
      <c r="D2215" s="9"/>
      <c r="E2215" s="11"/>
      <c r="F2215" s="11"/>
      <c r="G2215" s="14"/>
      <c r="H2215" s="11"/>
      <c r="I2215" s="15">
        <v>5</v>
      </c>
      <c r="J2215" s="11">
        <v>50</v>
      </c>
      <c r="K2215" s="12">
        <f>CEILING(H2211*J2215/100*0.9,2.5)</f>
        <v>102.5</v>
      </c>
      <c r="M2215" s="9"/>
      <c r="N2215" s="14"/>
      <c r="O2215" s="11"/>
      <c r="P2215" s="15">
        <v>3</v>
      </c>
      <c r="Q2215" s="11">
        <v>80</v>
      </c>
      <c r="R2215" s="12">
        <f>CEILING(O2211*Q2215/100*0.9,5)</f>
        <v>185</v>
      </c>
      <c r="T2215" s="9"/>
      <c r="U2215" s="8">
        <f>U2214</f>
        <v>60</v>
      </c>
      <c r="W2215" s="8">
        <f>W2214</f>
        <v>42.5</v>
      </c>
      <c r="X2215" s="25"/>
      <c r="Y2215" s="9"/>
      <c r="Z2215" s="9"/>
      <c r="AA2215" s="9"/>
    </row>
    <row r="2216" spans="1:27" ht="16.5" thickTop="1" thickBot="1" x14ac:dyDescent="0.3">
      <c r="A2216" s="9"/>
      <c r="B2216" s="9"/>
      <c r="C2216" s="9"/>
      <c r="D2216" s="9"/>
      <c r="E2216" s="11"/>
      <c r="F2216" s="11"/>
      <c r="G2216" s="14"/>
      <c r="H2216" s="11"/>
      <c r="I2216" s="16">
        <v>5</v>
      </c>
      <c r="J2216" s="11">
        <v>60</v>
      </c>
      <c r="K2216" s="12">
        <f>CEILING(H2211*J2216/100*0.9,2.5)</f>
        <v>125</v>
      </c>
      <c r="M2216" s="9"/>
      <c r="N2216" s="14"/>
      <c r="O2216" s="11"/>
      <c r="P2216" s="16">
        <v>3</v>
      </c>
      <c r="Q2216" s="11">
        <v>90</v>
      </c>
      <c r="R2216" s="12">
        <f>CEILING(O2211*Q2216/100*0.9,5)</f>
        <v>210</v>
      </c>
      <c r="T2216" s="9"/>
      <c r="U2216" s="9"/>
      <c r="V2216" s="9"/>
      <c r="W2216" s="9"/>
      <c r="X2216" s="9"/>
      <c r="Y2216" s="9"/>
      <c r="Z2216" s="9"/>
      <c r="AA2216" s="9"/>
    </row>
    <row r="2217" spans="1:27" ht="16.5" thickTop="1" thickBot="1" x14ac:dyDescent="0.3">
      <c r="A2217" s="9"/>
      <c r="B2217" s="1" t="s">
        <v>173</v>
      </c>
      <c r="C2217">
        <f>IF(H2217&gt;3.4,0,H2217)+IF(O2217&gt;3.4,0,O2217)</f>
        <v>4</v>
      </c>
      <c r="D2217" t="s">
        <v>15</v>
      </c>
      <c r="E2217" t="s">
        <v>2</v>
      </c>
      <c r="F2217" s="9"/>
      <c r="G2217" s="14" t="s">
        <v>14</v>
      </c>
      <c r="H2217" s="11">
        <v>1</v>
      </c>
      <c r="I2217" s="11"/>
      <c r="J2217" s="11"/>
      <c r="K2217" s="11"/>
      <c r="L2217" s="9"/>
      <c r="M2217" s="9"/>
      <c r="N2217" s="14" t="s">
        <v>12</v>
      </c>
      <c r="O2217" s="11">
        <v>3</v>
      </c>
      <c r="P2217" s="11"/>
      <c r="Q2217" s="11"/>
      <c r="R2217" s="11"/>
      <c r="S2217" s="9"/>
      <c r="T2217" s="9"/>
      <c r="U2217" s="30"/>
      <c r="V2217" s="29" t="s">
        <v>49</v>
      </c>
      <c r="W2217" s="9"/>
      <c r="X2217" s="31" t="s">
        <v>27</v>
      </c>
      <c r="Y2217" s="9"/>
      <c r="Z2217" s="9"/>
      <c r="AA2217" s="9"/>
    </row>
    <row r="2218" spans="1:27" ht="31.5" thickTop="1" thickBot="1" x14ac:dyDescent="0.3">
      <c r="A2218" s="9"/>
      <c r="B2218" s="9"/>
      <c r="C2218" s="9"/>
      <c r="D2218" s="9"/>
      <c r="E2218" s="11"/>
      <c r="F2218" s="11"/>
      <c r="G2218" s="14" t="s">
        <v>33</v>
      </c>
      <c r="H2218" s="20">
        <f>H2211+IF(L2200&lt;3.5,2.5,5)</f>
        <v>230</v>
      </c>
      <c r="I2218" s="11" t="s">
        <v>31</v>
      </c>
      <c r="J2218" s="11" t="s">
        <v>30</v>
      </c>
      <c r="K2218" s="11" t="s">
        <v>34</v>
      </c>
      <c r="L2218" s="10" t="s">
        <v>32</v>
      </c>
      <c r="M2218" s="10"/>
      <c r="N2218" s="14"/>
      <c r="O2218" s="20">
        <f>O2211</f>
        <v>255</v>
      </c>
      <c r="P2218" s="11" t="s">
        <v>31</v>
      </c>
      <c r="Q2218" s="11" t="s">
        <v>30</v>
      </c>
      <c r="R2218" s="11" t="s">
        <v>34</v>
      </c>
      <c r="S2218" s="10" t="s">
        <v>32</v>
      </c>
      <c r="T2218" s="10"/>
      <c r="U2218" s="26" t="s">
        <v>34</v>
      </c>
      <c r="V2218" s="26" t="s">
        <v>48</v>
      </c>
      <c r="W2218" s="26" t="s">
        <v>34</v>
      </c>
      <c r="X2218" s="26" t="s">
        <v>48</v>
      </c>
      <c r="Y2218" s="9"/>
      <c r="Z2218" s="9"/>
      <c r="AA2218" s="9"/>
    </row>
    <row r="2219" spans="1:27" ht="16.5" thickTop="1" thickBot="1" x14ac:dyDescent="0.3">
      <c r="A2219" s="9"/>
      <c r="B2219" s="9"/>
      <c r="C2219" s="9"/>
      <c r="D2219" s="9"/>
      <c r="E2219" s="11"/>
      <c r="F2219" s="11"/>
      <c r="G2219" s="14"/>
      <c r="H2219" s="11"/>
      <c r="I2219" s="15">
        <v>5</v>
      </c>
      <c r="J2219" s="11">
        <v>65</v>
      </c>
      <c r="K2219" s="12">
        <f>CEILING(H2218*J2219/100*0.9,2.5)</f>
        <v>135</v>
      </c>
      <c r="M2219" s="9"/>
      <c r="N2219" s="14"/>
      <c r="O2219" s="11"/>
      <c r="P2219" s="15">
        <v>5</v>
      </c>
      <c r="Q2219" s="11">
        <v>75</v>
      </c>
      <c r="R2219" s="12">
        <f>CEILING(O2218*0.9*Q2219/100,5)</f>
        <v>175</v>
      </c>
      <c r="T2219" s="9"/>
      <c r="U2219" s="8">
        <f>IF(V2201&gt;11.5,U2201+2.5,U2201)</f>
        <v>70</v>
      </c>
      <c r="V2219" s="4"/>
      <c r="W2219" s="8">
        <f>IF(X2215&gt;11.5,W2215+2.5,W2215)</f>
        <v>42.5</v>
      </c>
      <c r="X2219" s="24"/>
      <c r="Y2219" s="9"/>
      <c r="Z2219" s="9"/>
      <c r="AA2219" s="9"/>
    </row>
    <row r="2220" spans="1:27" ht="16.5" thickTop="1" thickBot="1" x14ac:dyDescent="0.3">
      <c r="A2220" s="9"/>
      <c r="B2220" s="9"/>
      <c r="C2220" s="9"/>
      <c r="D2220" s="9"/>
      <c r="E2220" s="11"/>
      <c r="F2220" s="11"/>
      <c r="G2220" s="14"/>
      <c r="H2220" s="11"/>
      <c r="I2220" s="15">
        <v>5</v>
      </c>
      <c r="J2220" s="11">
        <v>65</v>
      </c>
      <c r="K2220" s="12">
        <f>CEILING(H2218*J2220/100*0.9,2.5)</f>
        <v>135</v>
      </c>
      <c r="M2220" s="9"/>
      <c r="N2220" s="14"/>
      <c r="O2220" s="11"/>
      <c r="P2220" s="15">
        <v>3</v>
      </c>
      <c r="Q2220" s="11">
        <v>85</v>
      </c>
      <c r="R2220" s="12">
        <f>CEILING(O2218*0.9*Q2220/100,5)</f>
        <v>200</v>
      </c>
      <c r="T2220" s="9"/>
      <c r="U2220" s="8">
        <f>U2219</f>
        <v>70</v>
      </c>
      <c r="V2220" s="4"/>
      <c r="W2220" s="8">
        <f>W2219</f>
        <v>42.5</v>
      </c>
      <c r="X2220" s="24"/>
      <c r="Y2220" s="9"/>
      <c r="Z2220" s="9"/>
      <c r="AA2220" s="9"/>
    </row>
    <row r="2221" spans="1:27" ht="16.5" thickTop="1" thickBot="1" x14ac:dyDescent="0.3">
      <c r="A2221" s="9"/>
      <c r="B2221" s="9"/>
      <c r="C2221" s="9"/>
      <c r="D2221" s="9"/>
      <c r="E2221" s="11"/>
      <c r="F2221" s="11"/>
      <c r="G2221" s="14"/>
      <c r="H2221" s="11"/>
      <c r="I2221" s="15">
        <v>5</v>
      </c>
      <c r="J2221" s="11">
        <v>75</v>
      </c>
      <c r="K2221" s="12">
        <f>CEILING(H2218*J2221/100*0.9,2.5)</f>
        <v>157.5</v>
      </c>
      <c r="M2221" s="9"/>
      <c r="N2221" s="14"/>
      <c r="O2221" s="11" t="s">
        <v>35</v>
      </c>
      <c r="P2221" s="15">
        <v>1</v>
      </c>
      <c r="Q2221" s="11">
        <v>95</v>
      </c>
      <c r="R2221" s="12">
        <f>CEILING(O2218*0.9*Q2221/100,5)</f>
        <v>220</v>
      </c>
      <c r="T2221" s="9"/>
      <c r="U2221" s="8">
        <f>U2220</f>
        <v>70</v>
      </c>
      <c r="V2221" s="4"/>
      <c r="W2221" s="8">
        <f>W2220</f>
        <v>42.5</v>
      </c>
      <c r="X2221" s="24"/>
      <c r="Y2221" s="9"/>
      <c r="Z2221" s="9"/>
      <c r="AA2221" s="9"/>
    </row>
    <row r="2222" spans="1:27" ht="16.5" thickTop="1" thickBot="1" x14ac:dyDescent="0.3">
      <c r="A2222" s="9"/>
      <c r="B2222" s="9"/>
      <c r="C2222" s="9"/>
      <c r="D2222" s="9"/>
      <c r="E2222" s="11"/>
      <c r="F2222" s="11"/>
      <c r="G2222" s="14"/>
      <c r="H2222" s="11"/>
      <c r="I2222" s="15">
        <v>5</v>
      </c>
      <c r="J2222" s="11">
        <v>75</v>
      </c>
      <c r="K2222" s="12">
        <f>CEILING(H2218*J2222/100*0.9,2.5)</f>
        <v>157.5</v>
      </c>
      <c r="M2222" s="9"/>
      <c r="N2222" s="14"/>
      <c r="O2222" s="11"/>
      <c r="P2222" s="11"/>
      <c r="Q2222" s="11"/>
      <c r="R2222" s="11"/>
      <c r="S2222" s="9"/>
      <c r="T2222" s="9"/>
      <c r="U2222" s="8">
        <f>U2221</f>
        <v>70</v>
      </c>
      <c r="V2222" s="4"/>
      <c r="W2222" s="8">
        <f>W2221</f>
        <v>42.5</v>
      </c>
      <c r="X2222" s="25"/>
      <c r="Y2222" s="9"/>
      <c r="Z2222" s="9"/>
      <c r="AA2222" s="9"/>
    </row>
    <row r="2223" spans="1:27" ht="16.5" thickTop="1" thickBot="1" x14ac:dyDescent="0.3">
      <c r="A2223" s="9"/>
      <c r="B2223" s="9"/>
      <c r="C2223" s="9"/>
      <c r="D2223" s="9"/>
      <c r="E2223" s="11"/>
      <c r="F2223" s="11"/>
      <c r="G2223" s="14"/>
      <c r="H2223" s="11"/>
      <c r="I2223" s="15">
        <v>5</v>
      </c>
      <c r="J2223" s="11">
        <v>85</v>
      </c>
      <c r="K2223" s="12">
        <f>CEILING(H2218*J2223/100*0.9,2.5)</f>
        <v>177.5</v>
      </c>
      <c r="M2223" s="9"/>
      <c r="N2223" s="14"/>
      <c r="O2223" s="11"/>
      <c r="P2223" s="11"/>
      <c r="Q2223" s="11"/>
      <c r="R2223" s="11"/>
      <c r="S2223" s="9"/>
      <c r="T2223" s="9"/>
      <c r="U2223" s="9"/>
      <c r="V2223" s="9"/>
      <c r="W2223" s="9"/>
      <c r="X2223" s="9"/>
      <c r="Y2223" s="9"/>
      <c r="Z2223" s="9"/>
      <c r="AA2223" s="9"/>
    </row>
    <row r="2224" spans="1:27" ht="16.5" thickTop="1" thickBot="1" x14ac:dyDescent="0.3">
      <c r="A2224" s="9"/>
      <c r="B2224" s="9"/>
      <c r="C2224">
        <f>IF(H2224&gt;3.4,0,H2224)+IF(O2224&gt;3.4,0,O2224)</f>
        <v>4</v>
      </c>
      <c r="D2224" t="s">
        <v>16</v>
      </c>
      <c r="E2224" t="s">
        <v>3</v>
      </c>
      <c r="F2224" s="9"/>
      <c r="G2224" s="14" t="s">
        <v>4</v>
      </c>
      <c r="H2224" s="11">
        <v>1</v>
      </c>
      <c r="I2224" s="11"/>
      <c r="J2224" s="11"/>
      <c r="K2224" s="11"/>
      <c r="L2224" s="9"/>
      <c r="M2224" s="9"/>
      <c r="N2224" s="14" t="s">
        <v>13</v>
      </c>
      <c r="O2224" s="11">
        <v>3</v>
      </c>
      <c r="P2224" s="11"/>
      <c r="Q2224" s="11"/>
      <c r="R2224" s="11"/>
      <c r="S2224" s="9"/>
      <c r="T2224" s="9"/>
      <c r="U2224" s="9"/>
      <c r="V2224" s="28" t="s">
        <v>28</v>
      </c>
      <c r="W2224" s="9"/>
      <c r="X2224" s="27" t="s">
        <v>25</v>
      </c>
      <c r="Y2224" s="9"/>
      <c r="Z2224" s="27" t="s">
        <v>26</v>
      </c>
      <c r="AA2224" s="9"/>
    </row>
    <row r="2225" spans="1:27" ht="31.5" thickTop="1" thickBot="1" x14ac:dyDescent="0.3">
      <c r="A2225" s="9"/>
      <c r="B2225" s="9"/>
      <c r="C2225" s="9"/>
      <c r="D2225" s="9"/>
      <c r="E2225" s="11"/>
      <c r="F2225" s="11"/>
      <c r="G2225" s="14" t="s">
        <v>33</v>
      </c>
      <c r="H2225" s="20">
        <f>H2183+IF(L2186&lt;3.5,2.5,5)</f>
        <v>130</v>
      </c>
      <c r="I2225" s="11" t="s">
        <v>31</v>
      </c>
      <c r="J2225" s="11" t="s">
        <v>30</v>
      </c>
      <c r="K2225" s="11" t="s">
        <v>34</v>
      </c>
      <c r="L2225" s="10" t="s">
        <v>32</v>
      </c>
      <c r="M2225" s="10"/>
      <c r="N2225" s="14"/>
      <c r="O2225" s="20">
        <f>O2204</f>
        <v>295</v>
      </c>
      <c r="P2225" s="11" t="s">
        <v>31</v>
      </c>
      <c r="Q2225" s="11" t="s">
        <v>30</v>
      </c>
      <c r="R2225" s="11" t="s">
        <v>34</v>
      </c>
      <c r="S2225" s="10" t="s">
        <v>32</v>
      </c>
      <c r="T2225" s="10"/>
      <c r="U2225" s="26" t="s">
        <v>34</v>
      </c>
      <c r="V2225" s="26" t="s">
        <v>48</v>
      </c>
      <c r="W2225" s="26" t="s">
        <v>34</v>
      </c>
      <c r="X2225" s="26" t="s">
        <v>48</v>
      </c>
      <c r="Y2225" s="26" t="s">
        <v>34</v>
      </c>
      <c r="Z2225" s="26" t="s">
        <v>48</v>
      </c>
      <c r="AA2225" s="9"/>
    </row>
    <row r="2226" spans="1:27" ht="16.5" thickTop="1" thickBot="1" x14ac:dyDescent="0.3">
      <c r="A2226" s="9"/>
      <c r="B2226" s="9"/>
      <c r="C2226" s="9"/>
      <c r="D2226" s="9"/>
      <c r="E2226" s="11"/>
      <c r="F2226" s="11"/>
      <c r="G2226" s="14"/>
      <c r="H2226" s="11"/>
      <c r="I2226" s="15">
        <v>5</v>
      </c>
      <c r="J2226" s="11">
        <v>65</v>
      </c>
      <c r="K2226" s="12">
        <f>CEILING(H2225*J2226/100*0.9,2.5)</f>
        <v>77.5</v>
      </c>
      <c r="M2226" s="9"/>
      <c r="N2226" s="14"/>
      <c r="O2226" s="11"/>
      <c r="P2226" s="15">
        <v>5</v>
      </c>
      <c r="Q2226" s="11">
        <v>75</v>
      </c>
      <c r="R2226" s="12">
        <f>CEILING(O2225*0.9*Q2226/100,5)</f>
        <v>200</v>
      </c>
      <c r="T2226" s="9"/>
      <c r="U2226" s="8">
        <f>IF(V2208&gt;11.5,U2208+2.5,U2208)</f>
        <v>17.5</v>
      </c>
      <c r="V2226" s="4"/>
      <c r="W2226" s="8">
        <f>IF(X2208&gt;11.5,W2208+2.5,W2208)</f>
        <v>35</v>
      </c>
      <c r="X2226" s="24"/>
      <c r="Y2226" s="8">
        <f>IF(Z2208&gt;11.5,Y2208+2,Y2208)</f>
        <v>8</v>
      </c>
      <c r="Z2226" s="24"/>
      <c r="AA2226" s="9"/>
    </row>
    <row r="2227" spans="1:27" ht="16.5" thickTop="1" thickBot="1" x14ac:dyDescent="0.3">
      <c r="A2227" s="9"/>
      <c r="B2227" s="9"/>
      <c r="C2227" s="9"/>
      <c r="D2227" s="9"/>
      <c r="E2227" s="11"/>
      <c r="F2227" s="11"/>
      <c r="G2227" s="14"/>
      <c r="H2227" s="11"/>
      <c r="I2227" s="15">
        <v>5</v>
      </c>
      <c r="J2227" s="11">
        <v>65</v>
      </c>
      <c r="K2227" s="12">
        <f>CEILING(H2225*J2227/100*0.9,2.5)</f>
        <v>77.5</v>
      </c>
      <c r="M2227" s="9"/>
      <c r="N2227" s="14"/>
      <c r="O2227" s="11"/>
      <c r="P2227" s="15">
        <v>3</v>
      </c>
      <c r="Q2227" s="11">
        <v>85</v>
      </c>
      <c r="R2227" s="12">
        <f>CEILING(O2225*0.9*Q2227/100,5)</f>
        <v>230</v>
      </c>
      <c r="T2227" s="9"/>
      <c r="U2227" s="8">
        <f>U2226</f>
        <v>17.5</v>
      </c>
      <c r="V2227" s="3"/>
      <c r="W2227" s="8">
        <f>W2226</f>
        <v>35</v>
      </c>
      <c r="X2227" s="24"/>
      <c r="Y2227" s="8">
        <f>Y2226</f>
        <v>8</v>
      </c>
      <c r="Z2227" s="24"/>
      <c r="AA2227" s="9"/>
    </row>
    <row r="2228" spans="1:27" ht="16.5" thickTop="1" thickBot="1" x14ac:dyDescent="0.3">
      <c r="A2228" s="9"/>
      <c r="B2228" s="9"/>
      <c r="C2228" s="9"/>
      <c r="D2228" s="9"/>
      <c r="E2228" s="11"/>
      <c r="F2228" s="11"/>
      <c r="G2228" s="14"/>
      <c r="H2228" s="11"/>
      <c r="I2228" s="15">
        <v>5</v>
      </c>
      <c r="J2228" s="11">
        <v>75</v>
      </c>
      <c r="K2228" s="12">
        <f>CEILING(H2225*J2228/100*0.9,2.5)</f>
        <v>90</v>
      </c>
      <c r="M2228" s="9"/>
      <c r="N2228" s="14"/>
      <c r="O2228" s="11" t="s">
        <v>35</v>
      </c>
      <c r="P2228" s="15">
        <v>1</v>
      </c>
      <c r="Q2228" s="11">
        <v>95</v>
      </c>
      <c r="R2228" s="12">
        <f>CEILING(O2225*0.9*Q2228/100,5)</f>
        <v>255</v>
      </c>
      <c r="T2228" s="9"/>
      <c r="U2228" s="8">
        <f>U2227</f>
        <v>17.5</v>
      </c>
      <c r="W2228" s="8">
        <f>W2227</f>
        <v>35</v>
      </c>
      <c r="X2228" s="24"/>
      <c r="Y2228" s="8">
        <f>Y2227</f>
        <v>8</v>
      </c>
      <c r="Z2228" s="24"/>
      <c r="AA2228" s="9"/>
    </row>
    <row r="2229" spans="1:27" ht="16.5" thickTop="1" thickBot="1" x14ac:dyDescent="0.3">
      <c r="A2229" s="9"/>
      <c r="B2229" s="9"/>
      <c r="C2229" s="9"/>
      <c r="D2229" s="9"/>
      <c r="E2229" s="11"/>
      <c r="F2229" s="11"/>
      <c r="G2229" s="14"/>
      <c r="H2229" s="11"/>
      <c r="I2229" s="15">
        <v>5</v>
      </c>
      <c r="J2229" s="11">
        <v>75</v>
      </c>
      <c r="K2229" s="12">
        <f>CEILING(H2225*J2229/100*0.9,2.5)</f>
        <v>90</v>
      </c>
      <c r="M2229" s="9"/>
      <c r="N2229" s="14"/>
      <c r="O2229" s="11"/>
      <c r="P2229" s="11"/>
      <c r="Q2229" s="11"/>
      <c r="R2229" s="11"/>
      <c r="S2229" s="9"/>
      <c r="T2229" s="9"/>
      <c r="U2229" s="8">
        <f>U2228</f>
        <v>17.5</v>
      </c>
      <c r="W2229" s="8">
        <f>W2228</f>
        <v>35</v>
      </c>
      <c r="X2229" s="25"/>
      <c r="Y2229" s="8">
        <f>Y2228</f>
        <v>8</v>
      </c>
      <c r="Z2229" s="25"/>
      <c r="AA2229" s="9"/>
    </row>
    <row r="2230" spans="1:27" ht="16.5" thickTop="1" thickBot="1" x14ac:dyDescent="0.3">
      <c r="A2230" s="9"/>
      <c r="B2230" s="9"/>
      <c r="C2230" s="9"/>
      <c r="D2230" s="9"/>
      <c r="E2230" s="11"/>
      <c r="F2230" s="11"/>
      <c r="G2230" s="14"/>
      <c r="H2230" s="11"/>
      <c r="I2230" s="15">
        <v>5</v>
      </c>
      <c r="J2230" s="11">
        <v>85</v>
      </c>
      <c r="K2230" s="12">
        <f>CEILING(H2225*J2230/100*0.9,2.5)</f>
        <v>100</v>
      </c>
      <c r="M2230" s="9"/>
      <c r="N2230" s="14"/>
      <c r="O2230" s="11"/>
      <c r="P2230" s="11"/>
      <c r="Q2230" s="11"/>
      <c r="R2230" s="11"/>
      <c r="S2230" s="9"/>
      <c r="T2230" s="9"/>
      <c r="U2230" s="9"/>
      <c r="V2230" s="9"/>
      <c r="W2230" s="9"/>
      <c r="X2230" s="9"/>
      <c r="Y2230" s="9"/>
      <c r="Z2230" s="9"/>
      <c r="AA2230" s="9"/>
    </row>
    <row r="2231" spans="1:27" ht="16.5" thickTop="1" thickBot="1" x14ac:dyDescent="0.3">
      <c r="A2231" s="9"/>
      <c r="B2231" s="9"/>
      <c r="C2231">
        <f>IF(H2231&gt;3.4,0,H2231)+IF(O2231&gt;3.4,0,O2231)</f>
        <v>2</v>
      </c>
      <c r="D2231" t="s">
        <v>17</v>
      </c>
      <c r="E2231" t="s">
        <v>2</v>
      </c>
      <c r="F2231" s="9"/>
      <c r="G2231" s="14" t="s">
        <v>14</v>
      </c>
      <c r="H2231" s="11">
        <v>2</v>
      </c>
      <c r="I2231" s="11"/>
      <c r="J2231" s="11"/>
      <c r="K2231" s="11"/>
      <c r="L2231" s="9"/>
      <c r="M2231" s="9"/>
      <c r="N2231" s="14" t="s">
        <v>12</v>
      </c>
      <c r="O2231" s="11">
        <v>4</v>
      </c>
      <c r="P2231" s="11"/>
      <c r="Q2231" s="11"/>
      <c r="R2231" s="11"/>
      <c r="S2231" s="9"/>
      <c r="T2231" s="9"/>
      <c r="U2231" s="9"/>
      <c r="V2231" s="27" t="s">
        <v>47</v>
      </c>
      <c r="W2231" s="9"/>
      <c r="X2231" s="17" t="s">
        <v>27</v>
      </c>
      <c r="Y2231" s="9"/>
      <c r="Z2231" s="9"/>
      <c r="AA2231" s="9"/>
    </row>
    <row r="2232" spans="1:27" ht="31.5" thickTop="1" thickBot="1" x14ac:dyDescent="0.3">
      <c r="A2232" s="9"/>
      <c r="B2232" s="9"/>
      <c r="C2232" s="9"/>
      <c r="D2232" s="9"/>
      <c r="E2232" s="11"/>
      <c r="F2232" s="11"/>
      <c r="G2232" s="14" t="s">
        <v>33</v>
      </c>
      <c r="H2232" s="19">
        <f>H2218</f>
        <v>230</v>
      </c>
      <c r="I2232" s="11" t="s">
        <v>31</v>
      </c>
      <c r="J2232" s="11" t="s">
        <v>30</v>
      </c>
      <c r="K2232" s="11" t="s">
        <v>34</v>
      </c>
      <c r="L2232" s="10" t="s">
        <v>32</v>
      </c>
      <c r="M2232" s="10"/>
      <c r="N2232" s="14" t="s">
        <v>33</v>
      </c>
      <c r="O2232" s="20">
        <f>O2218</f>
        <v>255</v>
      </c>
      <c r="P2232" s="11" t="s">
        <v>31</v>
      </c>
      <c r="Q2232" s="11" t="s">
        <v>30</v>
      </c>
      <c r="R2232" s="11" t="s">
        <v>34</v>
      </c>
      <c r="S2232" s="10" t="s">
        <v>32</v>
      </c>
      <c r="T2232" s="10"/>
      <c r="U2232" s="26" t="s">
        <v>34</v>
      </c>
      <c r="V2232" s="26" t="s">
        <v>48</v>
      </c>
      <c r="W2232" s="26" t="s">
        <v>34</v>
      </c>
      <c r="X2232" s="26" t="s">
        <v>48</v>
      </c>
      <c r="Y2232" s="9"/>
      <c r="Z2232" s="9"/>
      <c r="AA2232" s="9"/>
    </row>
    <row r="2233" spans="1:27" ht="16.5" thickTop="1" thickBot="1" x14ac:dyDescent="0.3">
      <c r="A2233" s="9"/>
      <c r="B2233" s="9"/>
      <c r="C2233" s="9"/>
      <c r="D2233" s="9"/>
      <c r="E2233" s="11"/>
      <c r="F2233" s="11"/>
      <c r="G2233" s="14"/>
      <c r="H2233" s="11"/>
      <c r="I2233" s="15">
        <v>3</v>
      </c>
      <c r="J2233" s="11">
        <v>70</v>
      </c>
      <c r="K2233" s="12">
        <f>CEILING(H2232*J2233/100*0.9,2.5)</f>
        <v>145</v>
      </c>
      <c r="M2233" s="9"/>
      <c r="N2233" s="14"/>
      <c r="O2233" s="11"/>
      <c r="P2233" s="15">
        <v>5</v>
      </c>
      <c r="Q2233" s="11">
        <v>40</v>
      </c>
      <c r="R2233" s="12">
        <f>CEILING(O2232*Q2233/100*0.9,5)</f>
        <v>95</v>
      </c>
      <c r="T2233" s="9"/>
      <c r="U2233" s="8">
        <f>IF(V2215&gt;11.5,U2215+2.5,U2215)</f>
        <v>60</v>
      </c>
      <c r="W2233" s="8">
        <f>IF(X2215&gt;11.5,W2215+2.5,W2215)</f>
        <v>42.5</v>
      </c>
      <c r="X2233" s="24"/>
      <c r="Y2233" s="9"/>
      <c r="Z2233" s="9"/>
      <c r="AA2233" s="9"/>
    </row>
    <row r="2234" spans="1:27" ht="16.5" thickTop="1" thickBot="1" x14ac:dyDescent="0.3">
      <c r="A2234" s="9"/>
      <c r="B2234" s="9"/>
      <c r="C2234" s="9"/>
      <c r="D2234" s="9"/>
      <c r="E2234" s="11"/>
      <c r="F2234" s="11"/>
      <c r="G2234" s="14"/>
      <c r="H2234" s="11"/>
      <c r="I2234" s="15">
        <v>3</v>
      </c>
      <c r="J2234" s="11">
        <v>70</v>
      </c>
      <c r="K2234" s="12">
        <f>CEILING(H2232*J2234/100*0.9,2.5)</f>
        <v>145</v>
      </c>
      <c r="M2234" s="9"/>
      <c r="N2234" s="14"/>
      <c r="O2234" s="11"/>
      <c r="P2234" s="15">
        <v>5</v>
      </c>
      <c r="Q2234" s="11">
        <v>40</v>
      </c>
      <c r="R2234" s="12">
        <f>CEILING(O2232*Q2234/100*0.9,5)</f>
        <v>95</v>
      </c>
      <c r="T2234" s="9"/>
      <c r="U2234" s="8">
        <f>U2233</f>
        <v>60</v>
      </c>
      <c r="W2234" s="8">
        <f>W2233</f>
        <v>42.5</v>
      </c>
      <c r="X2234" s="24"/>
      <c r="Y2234" s="9"/>
      <c r="Z2234" s="9"/>
      <c r="AA2234" s="9"/>
    </row>
    <row r="2235" spans="1:27" ht="16.5" thickTop="1" thickBot="1" x14ac:dyDescent="0.3">
      <c r="A2235" s="9"/>
      <c r="B2235" s="9"/>
      <c r="C2235" s="9"/>
      <c r="D2235" s="9"/>
      <c r="E2235" s="11"/>
      <c r="F2235" s="11"/>
      <c r="G2235" s="14"/>
      <c r="H2235" s="11"/>
      <c r="I2235" s="15">
        <v>3</v>
      </c>
      <c r="J2235" s="11">
        <v>80</v>
      </c>
      <c r="K2235" s="12">
        <f>CEILING(H2232*J2235/100*0.9,2.5)</f>
        <v>167.5</v>
      </c>
      <c r="M2235" s="9"/>
      <c r="N2235" s="14"/>
      <c r="O2235" s="11"/>
      <c r="P2235" s="15">
        <v>5</v>
      </c>
      <c r="Q2235" s="11">
        <v>50</v>
      </c>
      <c r="R2235" s="12">
        <f>CEILING(O2232*Q2235/100*0.9,5)</f>
        <v>115</v>
      </c>
      <c r="T2235" s="9"/>
      <c r="U2235" s="8">
        <f>U2234</f>
        <v>60</v>
      </c>
      <c r="W2235" s="8">
        <f>W2234</f>
        <v>42.5</v>
      </c>
      <c r="X2235" s="24"/>
      <c r="Y2235" s="9"/>
      <c r="Z2235" s="9"/>
      <c r="AA2235" s="9"/>
    </row>
    <row r="2236" spans="1:27" ht="16.5" thickTop="1" thickBot="1" x14ac:dyDescent="0.3">
      <c r="A2236" s="9"/>
      <c r="B2236" s="9"/>
      <c r="C2236" s="9"/>
      <c r="D2236" s="9"/>
      <c r="E2236" s="11"/>
      <c r="F2236" s="11"/>
      <c r="G2236" s="14"/>
      <c r="H2236" s="11"/>
      <c r="I2236" s="15">
        <v>3</v>
      </c>
      <c r="J2236" s="11">
        <v>80</v>
      </c>
      <c r="K2236" s="12">
        <f>CEILING(H2232*J2236/100*0.9,2.5)</f>
        <v>167.5</v>
      </c>
      <c r="M2236" s="9"/>
      <c r="N2236" s="14"/>
      <c r="O2236" s="11"/>
      <c r="P2236" s="15">
        <v>5</v>
      </c>
      <c r="Q2236" s="11">
        <v>50</v>
      </c>
      <c r="R2236" s="12">
        <f>CEILING(O2232*Q2236/100*0.9,5)</f>
        <v>115</v>
      </c>
      <c r="T2236" s="9"/>
      <c r="U2236" s="8">
        <f>U2235</f>
        <v>60</v>
      </c>
      <c r="W2236" s="8">
        <f>W2235</f>
        <v>42.5</v>
      </c>
      <c r="X2236" s="25"/>
      <c r="Y2236" s="9"/>
      <c r="Z2236" s="9"/>
      <c r="AA2236" s="9"/>
    </row>
    <row r="2237" spans="1:27" ht="16.5" thickTop="1" thickBot="1" x14ac:dyDescent="0.3">
      <c r="A2237" s="9"/>
      <c r="B2237" s="9"/>
      <c r="C2237" s="9"/>
      <c r="D2237" s="9"/>
      <c r="E2237" s="11"/>
      <c r="F2237" s="11"/>
      <c r="G2237" s="14"/>
      <c r="H2237" s="11"/>
      <c r="I2237" s="15">
        <v>3</v>
      </c>
      <c r="J2237" s="11">
        <v>90</v>
      </c>
      <c r="K2237" s="12">
        <f>CEILING(H2232*J2237/100*0.9,2.5)</f>
        <v>187.5</v>
      </c>
      <c r="M2237" s="9"/>
      <c r="N2237" s="14"/>
      <c r="O2237" s="11"/>
      <c r="P2237" s="15">
        <v>5</v>
      </c>
      <c r="Q2237" s="11">
        <v>60</v>
      </c>
      <c r="R2237" s="12">
        <f>CEILING(O2232*Q2237/100*0.9,5)</f>
        <v>140</v>
      </c>
      <c r="T2237" s="9"/>
      <c r="U2237" s="9"/>
      <c r="V2237" s="9"/>
      <c r="W2237" s="9"/>
      <c r="X2237" s="9"/>
      <c r="Y2237" s="9"/>
      <c r="Z2237" s="9"/>
      <c r="AA2237" s="9"/>
    </row>
    <row r="2238" spans="1:27" ht="16.5" thickTop="1" thickBot="1" x14ac:dyDescent="0.3">
      <c r="A2238" s="9"/>
      <c r="B2238" s="1" t="s">
        <v>174</v>
      </c>
      <c r="C2238">
        <f>IF(H2238&gt;3.4,0,H2238)+IF(O2238&gt;3.4,0,O2238)</f>
        <v>4</v>
      </c>
      <c r="D2238" t="s">
        <v>15</v>
      </c>
      <c r="E2238" t="s">
        <v>2</v>
      </c>
      <c r="F2238" s="9"/>
      <c r="G2238" s="14" t="s">
        <v>14</v>
      </c>
      <c r="H2238" s="11">
        <v>3</v>
      </c>
      <c r="I2238" s="11"/>
      <c r="J2238" s="11"/>
      <c r="K2238" s="11"/>
      <c r="L2238" s="9"/>
      <c r="M2238" s="9"/>
      <c r="N2238" s="14" t="s">
        <v>12</v>
      </c>
      <c r="O2238" s="11">
        <v>1</v>
      </c>
      <c r="P2238" s="11"/>
      <c r="Q2238" s="11"/>
      <c r="R2238" s="11"/>
      <c r="S2238" s="9"/>
      <c r="T2238" s="9"/>
      <c r="U2238" s="30"/>
      <c r="V2238" s="29" t="s">
        <v>49</v>
      </c>
      <c r="W2238" s="9"/>
      <c r="X2238" s="31" t="s">
        <v>27</v>
      </c>
      <c r="Y2238" s="9"/>
      <c r="Z2238" s="9"/>
      <c r="AA2238" s="9"/>
    </row>
    <row r="2239" spans="1:27" ht="31.5" thickTop="1" thickBot="1" x14ac:dyDescent="0.3">
      <c r="A2239" s="9"/>
      <c r="B2239" s="9"/>
      <c r="C2239" s="9"/>
      <c r="D2239" s="9"/>
      <c r="E2239" s="11"/>
      <c r="F2239" s="11"/>
      <c r="G2239" s="14"/>
      <c r="H2239" s="20">
        <f>H2232</f>
        <v>230</v>
      </c>
      <c r="I2239" s="11" t="s">
        <v>31</v>
      </c>
      <c r="J2239" s="11" t="s">
        <v>30</v>
      </c>
      <c r="K2239" s="11" t="s">
        <v>34</v>
      </c>
      <c r="L2239" s="10" t="s">
        <v>32</v>
      </c>
      <c r="M2239" s="10"/>
      <c r="N2239" s="14" t="s">
        <v>33</v>
      </c>
      <c r="O2239" s="20">
        <f>O2218+IF(S2221&lt;3.5,2.5,5)</f>
        <v>257.5</v>
      </c>
      <c r="P2239" s="11" t="s">
        <v>31</v>
      </c>
      <c r="Q2239" s="11" t="s">
        <v>30</v>
      </c>
      <c r="R2239" s="11" t="s">
        <v>34</v>
      </c>
      <c r="S2239" s="10" t="s">
        <v>32</v>
      </c>
      <c r="T2239" s="10"/>
      <c r="U2239" s="26" t="s">
        <v>34</v>
      </c>
      <c r="V2239" s="26" t="s">
        <v>48</v>
      </c>
      <c r="W2239" s="26" t="s">
        <v>34</v>
      </c>
      <c r="X2239" s="26" t="s">
        <v>48</v>
      </c>
      <c r="Y2239" s="9"/>
      <c r="Z2239" s="9"/>
      <c r="AA2239" s="9"/>
    </row>
    <row r="2240" spans="1:27" ht="16.5" thickTop="1" thickBot="1" x14ac:dyDescent="0.3">
      <c r="A2240" s="9"/>
      <c r="B2240" s="9"/>
      <c r="C2240" s="9"/>
      <c r="D2240" s="9"/>
      <c r="E2240" s="11"/>
      <c r="F2240" s="11"/>
      <c r="G2240" s="14"/>
      <c r="H2240" s="11"/>
      <c r="I2240" s="15">
        <v>5</v>
      </c>
      <c r="J2240" s="11">
        <v>75</v>
      </c>
      <c r="K2240" s="12">
        <f>CEILING(H2239*0.9*J2240/100,2.5)</f>
        <v>157.5</v>
      </c>
      <c r="M2240" s="9"/>
      <c r="N2240" s="14"/>
      <c r="O2240" s="11"/>
      <c r="P2240" s="15">
        <v>5</v>
      </c>
      <c r="Q2240" s="11">
        <v>65</v>
      </c>
      <c r="R2240" s="12">
        <f>CEILING(O2239*Q2240/100*0.9,5)</f>
        <v>155</v>
      </c>
      <c r="T2240" s="9"/>
      <c r="U2240" s="8">
        <f>IF(V2222&gt;11.5,U2222+2.5,U2222)</f>
        <v>70</v>
      </c>
      <c r="V2240" s="4"/>
      <c r="W2240" s="8">
        <f>IF(X2236&gt;11.5,W2236+2.5,W2236)</f>
        <v>42.5</v>
      </c>
      <c r="X2240" s="24"/>
      <c r="Y2240" s="9"/>
      <c r="Z2240" s="9"/>
      <c r="AA2240" s="9"/>
    </row>
    <row r="2241" spans="1:27" ht="16.5" thickTop="1" thickBot="1" x14ac:dyDescent="0.3">
      <c r="A2241" s="9"/>
      <c r="B2241" s="9"/>
      <c r="C2241" s="9"/>
      <c r="D2241" s="9"/>
      <c r="E2241" s="11"/>
      <c r="F2241" s="11"/>
      <c r="G2241" s="14"/>
      <c r="H2241" s="11"/>
      <c r="I2241" s="15">
        <v>3</v>
      </c>
      <c r="J2241" s="11">
        <v>85</v>
      </c>
      <c r="K2241" s="12">
        <f>CEILING(H2239*0.9*J2241/100,2.5)</f>
        <v>177.5</v>
      </c>
      <c r="M2241" s="9"/>
      <c r="N2241" s="14"/>
      <c r="O2241" s="11"/>
      <c r="P2241" s="15">
        <v>5</v>
      </c>
      <c r="Q2241" s="11">
        <v>65</v>
      </c>
      <c r="R2241" s="12">
        <f>CEILING(O2239*Q2241/100*0.9,5)</f>
        <v>155</v>
      </c>
      <c r="T2241" s="9"/>
      <c r="U2241" s="8">
        <f>U2240</f>
        <v>70</v>
      </c>
      <c r="V2241" s="4"/>
      <c r="W2241" s="8">
        <f>W2240</f>
        <v>42.5</v>
      </c>
      <c r="X2241" s="24"/>
      <c r="Y2241" s="9"/>
      <c r="Z2241" s="9"/>
      <c r="AA2241" s="9"/>
    </row>
    <row r="2242" spans="1:27" ht="16.5" thickTop="1" thickBot="1" x14ac:dyDescent="0.3">
      <c r="A2242" s="9"/>
      <c r="B2242" s="9"/>
      <c r="C2242" s="9"/>
      <c r="D2242" s="9"/>
      <c r="E2242" s="11"/>
      <c r="F2242" s="11"/>
      <c r="G2242" s="14"/>
      <c r="H2242" s="11" t="s">
        <v>35</v>
      </c>
      <c r="I2242" s="15">
        <v>1</v>
      </c>
      <c r="J2242" s="11">
        <v>95</v>
      </c>
      <c r="K2242" s="12">
        <f>CEILING(H2239*0.9*J2242/100,2.5)</f>
        <v>197.5</v>
      </c>
      <c r="M2242" s="9"/>
      <c r="N2242" s="14"/>
      <c r="O2242" s="11"/>
      <c r="P2242" s="15">
        <v>5</v>
      </c>
      <c r="Q2242" s="11">
        <v>75</v>
      </c>
      <c r="R2242" s="12">
        <f>CEILING(O2239*Q2242/100*0.9,5)</f>
        <v>175</v>
      </c>
      <c r="T2242" s="9"/>
      <c r="U2242" s="8">
        <f>U2241</f>
        <v>70</v>
      </c>
      <c r="V2242" s="4"/>
      <c r="W2242" s="8">
        <f>W2241</f>
        <v>42.5</v>
      </c>
      <c r="X2242" s="24"/>
      <c r="Y2242" s="9"/>
      <c r="Z2242" s="9"/>
      <c r="AA2242" s="9"/>
    </row>
    <row r="2243" spans="1:27" ht="16.5" thickTop="1" thickBot="1" x14ac:dyDescent="0.3">
      <c r="A2243" s="9"/>
      <c r="B2243" s="9"/>
      <c r="C2243" s="9"/>
      <c r="D2243" s="9"/>
      <c r="E2243" s="11"/>
      <c r="F2243" s="11"/>
      <c r="G2243" s="14"/>
      <c r="H2243" s="11"/>
      <c r="I2243" s="11"/>
      <c r="J2243" s="11"/>
      <c r="K2243" s="11"/>
      <c r="L2243" s="9"/>
      <c r="M2243" s="9"/>
      <c r="N2243" s="14"/>
      <c r="O2243" s="11"/>
      <c r="P2243" s="15">
        <v>5</v>
      </c>
      <c r="Q2243" s="11">
        <v>75</v>
      </c>
      <c r="R2243" s="12">
        <f>CEILING(O2239*Q2243/100*0.9,5)</f>
        <v>175</v>
      </c>
      <c r="T2243" s="9"/>
      <c r="U2243" s="8">
        <f>U2242</f>
        <v>70</v>
      </c>
      <c r="V2243" s="4"/>
      <c r="W2243" s="8">
        <f>W2242</f>
        <v>42.5</v>
      </c>
      <c r="X2243" s="25"/>
      <c r="Y2243" s="9"/>
      <c r="Z2243" s="9"/>
      <c r="AA2243" s="9"/>
    </row>
    <row r="2244" spans="1:27" ht="16.5" thickTop="1" thickBot="1" x14ac:dyDescent="0.3">
      <c r="A2244" s="9"/>
      <c r="B2244" s="9"/>
      <c r="C2244" s="9"/>
      <c r="D2244" s="9"/>
      <c r="E2244" s="11"/>
      <c r="F2244" s="11"/>
      <c r="G2244" s="14"/>
      <c r="H2244" s="11"/>
      <c r="I2244" s="11"/>
      <c r="J2244" s="11"/>
      <c r="K2244" s="11"/>
      <c r="L2244" s="9"/>
      <c r="M2244" s="9"/>
      <c r="N2244" s="14"/>
      <c r="O2244" s="11"/>
      <c r="P2244" s="16">
        <v>5</v>
      </c>
      <c r="Q2244" s="11">
        <v>85</v>
      </c>
      <c r="R2244" s="12">
        <f>CEILING(O2239*Q2244/100*0.9,5)</f>
        <v>200</v>
      </c>
      <c r="T2244" s="9"/>
      <c r="U2244" s="9"/>
      <c r="V2244" s="9"/>
      <c r="W2244" s="9"/>
      <c r="X2244" s="9"/>
      <c r="Y2244" s="9"/>
      <c r="Z2244" s="9"/>
      <c r="AA2244" s="9"/>
    </row>
    <row r="2245" spans="1:27" ht="16.5" thickTop="1" thickBot="1" x14ac:dyDescent="0.3">
      <c r="A2245" s="9"/>
      <c r="B2245" s="9"/>
      <c r="C2245">
        <f>IF(H2245&gt;3.4,0,H2245)+IF(O2245&gt;3.4,0,O2245)</f>
        <v>2</v>
      </c>
      <c r="D2245" t="s">
        <v>16</v>
      </c>
      <c r="E2245" t="s">
        <v>3</v>
      </c>
      <c r="F2245" s="9"/>
      <c r="G2245" s="14" t="s">
        <v>4</v>
      </c>
      <c r="H2245" s="11">
        <v>2</v>
      </c>
      <c r="I2245" s="11"/>
      <c r="J2245" s="11"/>
      <c r="K2245" s="11"/>
      <c r="L2245" s="9"/>
      <c r="M2245" s="9"/>
      <c r="N2245" s="14" t="s">
        <v>13</v>
      </c>
      <c r="O2245" s="11">
        <v>4</v>
      </c>
      <c r="P2245" s="11"/>
      <c r="Q2245" s="11"/>
      <c r="R2245" s="11"/>
      <c r="S2245" s="9"/>
      <c r="T2245" s="9"/>
      <c r="U2245" s="9"/>
      <c r="V2245" s="28" t="s">
        <v>28</v>
      </c>
      <c r="W2245" s="9"/>
      <c r="X2245" s="27" t="s">
        <v>25</v>
      </c>
      <c r="Y2245" s="9"/>
      <c r="Z2245" s="27" t="s">
        <v>26</v>
      </c>
      <c r="AA2245" s="9"/>
    </row>
    <row r="2246" spans="1:27" ht="31.5" thickTop="1" thickBot="1" x14ac:dyDescent="0.3">
      <c r="A2246" s="9"/>
      <c r="B2246" s="9"/>
      <c r="C2246" s="9"/>
      <c r="D2246" s="9"/>
      <c r="E2246" s="11"/>
      <c r="F2246" s="11"/>
      <c r="G2246" s="14" t="s">
        <v>33</v>
      </c>
      <c r="H2246" s="20">
        <f>H2225</f>
        <v>130</v>
      </c>
      <c r="I2246" s="11" t="s">
        <v>31</v>
      </c>
      <c r="J2246" s="11" t="s">
        <v>30</v>
      </c>
      <c r="K2246" s="11" t="s">
        <v>34</v>
      </c>
      <c r="L2246" s="10" t="s">
        <v>32</v>
      </c>
      <c r="M2246" s="10"/>
      <c r="N2246" s="14" t="s">
        <v>33</v>
      </c>
      <c r="O2246" s="20">
        <f>O2225</f>
        <v>295</v>
      </c>
      <c r="P2246" s="11" t="s">
        <v>31</v>
      </c>
      <c r="Q2246" s="11" t="s">
        <v>30</v>
      </c>
      <c r="R2246" s="11" t="s">
        <v>34</v>
      </c>
      <c r="S2246" s="10" t="s">
        <v>32</v>
      </c>
      <c r="T2246" s="10"/>
      <c r="U2246" s="26" t="s">
        <v>34</v>
      </c>
      <c r="V2246" s="26" t="s">
        <v>48</v>
      </c>
      <c r="W2246" s="26" t="s">
        <v>34</v>
      </c>
      <c r="X2246" s="26" t="s">
        <v>48</v>
      </c>
      <c r="Y2246" s="26" t="s">
        <v>34</v>
      </c>
      <c r="Z2246" s="26" t="s">
        <v>48</v>
      </c>
      <c r="AA2246" s="9"/>
    </row>
    <row r="2247" spans="1:27" ht="16.5" thickTop="1" thickBot="1" x14ac:dyDescent="0.3">
      <c r="A2247" s="9"/>
      <c r="B2247" s="9"/>
      <c r="C2247" s="9"/>
      <c r="D2247" s="9"/>
      <c r="E2247" s="11"/>
      <c r="F2247" s="11"/>
      <c r="G2247" s="14"/>
      <c r="H2247" s="11"/>
      <c r="I2247" s="15">
        <v>3</v>
      </c>
      <c r="J2247" s="11">
        <v>70</v>
      </c>
      <c r="K2247" s="12">
        <f>CEILING(H2246*J2247/100*0.9,2.5)</f>
        <v>82.5</v>
      </c>
      <c r="M2247" s="9"/>
      <c r="N2247" s="14"/>
      <c r="O2247" s="11"/>
      <c r="P2247" s="15">
        <v>5</v>
      </c>
      <c r="Q2247" s="11">
        <v>40</v>
      </c>
      <c r="R2247" s="12">
        <f>CEILING(O2246*Q2247/100*0.9,5)</f>
        <v>110</v>
      </c>
      <c r="T2247" s="9"/>
      <c r="U2247" s="8">
        <f>IF(V2229&gt;11.5,U2229+2.5,U2229)</f>
        <v>17.5</v>
      </c>
      <c r="V2247" s="4"/>
      <c r="W2247" s="8">
        <f>IF(X2229&gt;11.5,W2229+2.5,W2229)</f>
        <v>35</v>
      </c>
      <c r="X2247" s="24"/>
      <c r="Y2247" s="8">
        <f>IF(Z2229&gt;11.5,Y2229+2,Y2229)</f>
        <v>8</v>
      </c>
      <c r="Z2247" s="24"/>
      <c r="AA2247" s="9"/>
    </row>
    <row r="2248" spans="1:27" ht="16.5" thickTop="1" thickBot="1" x14ac:dyDescent="0.3">
      <c r="A2248" s="9"/>
      <c r="B2248" s="9"/>
      <c r="C2248" s="9"/>
      <c r="D2248" s="9"/>
      <c r="E2248" s="11"/>
      <c r="F2248" s="11"/>
      <c r="G2248" s="14"/>
      <c r="H2248" s="11"/>
      <c r="I2248" s="15">
        <v>3</v>
      </c>
      <c r="J2248" s="11">
        <v>70</v>
      </c>
      <c r="K2248" s="12">
        <f>CEILING(H2246*J2248/100*0.9,2.5)</f>
        <v>82.5</v>
      </c>
      <c r="M2248" s="9"/>
      <c r="N2248" s="14"/>
      <c r="O2248" s="11"/>
      <c r="P2248" s="15">
        <v>5</v>
      </c>
      <c r="Q2248" s="11">
        <v>40</v>
      </c>
      <c r="R2248" s="12">
        <f>CEILING(O2246*Q2248/100*0.9,5)</f>
        <v>110</v>
      </c>
      <c r="T2248" s="9"/>
      <c r="U2248" s="8">
        <f>U2247</f>
        <v>17.5</v>
      </c>
      <c r="V2248" s="3"/>
      <c r="W2248" s="8">
        <f>W2247</f>
        <v>35</v>
      </c>
      <c r="X2248" s="24"/>
      <c r="Y2248" s="8">
        <f>Y2247</f>
        <v>8</v>
      </c>
      <c r="Z2248" s="24"/>
      <c r="AA2248" s="9"/>
    </row>
    <row r="2249" spans="1:27" ht="16.5" thickTop="1" thickBot="1" x14ac:dyDescent="0.3">
      <c r="A2249" s="9"/>
      <c r="B2249" s="9"/>
      <c r="C2249" s="9"/>
      <c r="D2249" s="9"/>
      <c r="E2249" s="11"/>
      <c r="F2249" s="11"/>
      <c r="G2249" s="14"/>
      <c r="H2249" s="11"/>
      <c r="I2249" s="15">
        <v>3</v>
      </c>
      <c r="J2249" s="11">
        <v>80</v>
      </c>
      <c r="K2249" s="12">
        <f>CEILING(H2246*J2249/100*0.9,2.5)</f>
        <v>95</v>
      </c>
      <c r="M2249" s="9"/>
      <c r="N2249" s="14"/>
      <c r="O2249" s="11"/>
      <c r="P2249" s="15">
        <v>5</v>
      </c>
      <c r="Q2249" s="11">
        <v>50</v>
      </c>
      <c r="R2249" s="12">
        <f>CEILING(O2246*Q2249/100*0.9,5)</f>
        <v>135</v>
      </c>
      <c r="T2249" s="9"/>
      <c r="U2249" s="8">
        <f>U2248</f>
        <v>17.5</v>
      </c>
      <c r="W2249" s="8">
        <f>W2248</f>
        <v>35</v>
      </c>
      <c r="X2249" s="24"/>
      <c r="Y2249" s="8">
        <f>Y2248</f>
        <v>8</v>
      </c>
      <c r="Z2249" s="24"/>
      <c r="AA2249" s="9"/>
    </row>
    <row r="2250" spans="1:27" ht="16.5" thickTop="1" thickBot="1" x14ac:dyDescent="0.3">
      <c r="A2250" s="9"/>
      <c r="B2250" s="9"/>
      <c r="C2250" s="9"/>
      <c r="D2250" s="9"/>
      <c r="E2250" s="11"/>
      <c r="F2250" s="11"/>
      <c r="G2250" s="14"/>
      <c r="H2250" s="11"/>
      <c r="I2250" s="15">
        <v>3</v>
      </c>
      <c r="J2250" s="11">
        <v>80</v>
      </c>
      <c r="K2250" s="12">
        <f>CEILING(H2246*J2250/100*0.9,2.5)</f>
        <v>95</v>
      </c>
      <c r="M2250" s="9"/>
      <c r="N2250" s="14"/>
      <c r="O2250" s="11"/>
      <c r="P2250" s="15">
        <v>5</v>
      </c>
      <c r="Q2250" s="11">
        <v>50</v>
      </c>
      <c r="R2250" s="12">
        <f>CEILING(O2246*Q2250/100*0.9,5)</f>
        <v>135</v>
      </c>
      <c r="T2250" s="9"/>
      <c r="U2250" s="8">
        <f>U2249</f>
        <v>17.5</v>
      </c>
      <c r="W2250" s="8">
        <f>W2249</f>
        <v>35</v>
      </c>
      <c r="X2250" s="25"/>
      <c r="Y2250" s="8">
        <f>Y2249</f>
        <v>8</v>
      </c>
      <c r="Z2250" s="25"/>
      <c r="AA2250" s="9"/>
    </row>
    <row r="2251" spans="1:27" ht="16.5" thickTop="1" thickBot="1" x14ac:dyDescent="0.3">
      <c r="A2251" s="9"/>
      <c r="B2251" s="9"/>
      <c r="C2251" s="9"/>
      <c r="D2251" s="9"/>
      <c r="E2251" s="11"/>
      <c r="F2251" s="11"/>
      <c r="G2251" s="14"/>
      <c r="H2251" s="11"/>
      <c r="I2251" s="15">
        <v>3</v>
      </c>
      <c r="J2251" s="11">
        <v>90</v>
      </c>
      <c r="K2251" s="12">
        <f>CEILING(H2246*J2251/100*0.9,2.5)</f>
        <v>107.5</v>
      </c>
      <c r="M2251" s="9"/>
      <c r="N2251" s="14"/>
      <c r="O2251" s="11"/>
      <c r="P2251" s="15">
        <v>5</v>
      </c>
      <c r="Q2251" s="11">
        <v>60</v>
      </c>
      <c r="R2251" s="12">
        <f>CEILING(O2246*Q2251/100*0.9,5)</f>
        <v>160</v>
      </c>
      <c r="T2251" s="9"/>
      <c r="U2251" s="9"/>
      <c r="V2251" s="9"/>
      <c r="W2251" s="9"/>
      <c r="X2251" s="9"/>
      <c r="Y2251" s="9"/>
      <c r="Z2251" s="9"/>
      <c r="AA2251" s="9"/>
    </row>
    <row r="2252" spans="1:27" ht="16.5" thickTop="1" thickBot="1" x14ac:dyDescent="0.3">
      <c r="A2252" s="9"/>
      <c r="B2252" s="9"/>
      <c r="C2252">
        <f>IF(H2252&gt;3.4,0,H2252)+IF(O2252&gt;3.4,0,O2252)</f>
        <v>2</v>
      </c>
      <c r="D2252" t="s">
        <v>17</v>
      </c>
      <c r="E2252" t="s">
        <v>2</v>
      </c>
      <c r="F2252" s="9"/>
      <c r="G2252" s="14" t="s">
        <v>14</v>
      </c>
      <c r="H2252" s="11">
        <v>4</v>
      </c>
      <c r="I2252" s="11"/>
      <c r="J2252" s="11"/>
      <c r="K2252" s="11"/>
      <c r="L2252" s="9"/>
      <c r="M2252" s="9"/>
      <c r="N2252" s="14" t="s">
        <v>12</v>
      </c>
      <c r="O2252" s="11">
        <v>2</v>
      </c>
      <c r="P2252" s="11"/>
      <c r="Q2252" s="11"/>
      <c r="R2252" s="11"/>
      <c r="S2252" s="9"/>
      <c r="T2252" s="9"/>
      <c r="U2252" s="9"/>
      <c r="V2252" s="27" t="s">
        <v>47</v>
      </c>
      <c r="W2252" s="9"/>
      <c r="X2252" s="17" t="s">
        <v>27</v>
      </c>
      <c r="Y2252" s="9"/>
      <c r="Z2252" s="9"/>
      <c r="AA2252" s="9"/>
    </row>
    <row r="2253" spans="1:27" ht="31.5" thickTop="1" thickBot="1" x14ac:dyDescent="0.3">
      <c r="A2253" s="9"/>
      <c r="B2253" s="9"/>
      <c r="C2253" s="9"/>
      <c r="D2253" s="9"/>
      <c r="E2253" s="11"/>
      <c r="F2253" s="11"/>
      <c r="G2253" s="14" t="s">
        <v>33</v>
      </c>
      <c r="H2253" s="20">
        <f>H2239</f>
        <v>230</v>
      </c>
      <c r="I2253" s="11" t="s">
        <v>31</v>
      </c>
      <c r="J2253" s="11" t="s">
        <v>30</v>
      </c>
      <c r="K2253" s="11" t="s">
        <v>34</v>
      </c>
      <c r="L2253" s="10" t="s">
        <v>32</v>
      </c>
      <c r="M2253" s="10"/>
      <c r="N2253" s="14" t="s">
        <v>33</v>
      </c>
      <c r="O2253" s="20">
        <f>O2239</f>
        <v>257.5</v>
      </c>
      <c r="P2253" s="11" t="s">
        <v>31</v>
      </c>
      <c r="Q2253" s="11" t="s">
        <v>30</v>
      </c>
      <c r="R2253" s="11" t="s">
        <v>34</v>
      </c>
      <c r="S2253" s="10" t="s">
        <v>32</v>
      </c>
      <c r="T2253" s="10"/>
      <c r="U2253" s="26" t="s">
        <v>34</v>
      </c>
      <c r="V2253" s="26" t="s">
        <v>48</v>
      </c>
      <c r="W2253" s="26" t="s">
        <v>34</v>
      </c>
      <c r="X2253" s="26" t="s">
        <v>48</v>
      </c>
      <c r="Y2253" s="9"/>
      <c r="Z2253" s="9"/>
      <c r="AA2253" s="9"/>
    </row>
    <row r="2254" spans="1:27" ht="16.5" thickTop="1" thickBot="1" x14ac:dyDescent="0.3">
      <c r="A2254" s="9"/>
      <c r="B2254" s="9"/>
      <c r="C2254" s="9"/>
      <c r="D2254" s="9"/>
      <c r="E2254" s="11"/>
      <c r="F2254" s="11"/>
      <c r="G2254" s="14"/>
      <c r="H2254" s="11"/>
      <c r="I2254" s="15">
        <v>5</v>
      </c>
      <c r="J2254" s="11">
        <v>40</v>
      </c>
      <c r="K2254" s="12">
        <f>CEILING(H2253*J2254/100*0.9,2.5)</f>
        <v>85</v>
      </c>
      <c r="M2254" s="9"/>
      <c r="N2254" s="14"/>
      <c r="O2254" s="11"/>
      <c r="P2254" s="15">
        <v>3</v>
      </c>
      <c r="Q2254" s="11">
        <v>70</v>
      </c>
      <c r="R2254" s="12">
        <f>CEILING(O2253*Q2254/100*0.9,5)</f>
        <v>165</v>
      </c>
      <c r="T2254" s="9"/>
      <c r="U2254" s="8">
        <f>IF(V2236&gt;11.5,U2236+2.5,U2236)</f>
        <v>60</v>
      </c>
      <c r="W2254" s="8">
        <f>IF(X2236&gt;11.5,W2236+2.5,W2236)</f>
        <v>42.5</v>
      </c>
      <c r="X2254" s="24"/>
      <c r="Y2254" s="9"/>
      <c r="Z2254" s="9"/>
      <c r="AA2254" s="9"/>
    </row>
    <row r="2255" spans="1:27" ht="16.5" thickTop="1" thickBot="1" x14ac:dyDescent="0.3">
      <c r="A2255" s="9"/>
      <c r="B2255" s="9"/>
      <c r="C2255" s="9"/>
      <c r="D2255" s="9"/>
      <c r="E2255" s="11"/>
      <c r="F2255" s="11"/>
      <c r="G2255" s="14"/>
      <c r="H2255" s="11"/>
      <c r="I2255" s="15">
        <v>5</v>
      </c>
      <c r="J2255" s="11">
        <v>40</v>
      </c>
      <c r="K2255" s="12">
        <f>CEILING(H2253*J2255/100*0.9,2.5)</f>
        <v>85</v>
      </c>
      <c r="M2255" s="9"/>
      <c r="N2255" s="14"/>
      <c r="O2255" s="11"/>
      <c r="P2255" s="15">
        <v>3</v>
      </c>
      <c r="Q2255" s="11">
        <v>70</v>
      </c>
      <c r="R2255" s="12">
        <f>CEILING(O2253*Q2255/100*0.9,5)</f>
        <v>165</v>
      </c>
      <c r="T2255" s="9"/>
      <c r="U2255" s="8">
        <f>U2254</f>
        <v>60</v>
      </c>
      <c r="W2255" s="8">
        <f>W2254</f>
        <v>42.5</v>
      </c>
      <c r="X2255" s="24"/>
      <c r="Y2255" s="9"/>
      <c r="Z2255" s="9"/>
      <c r="AA2255" s="9"/>
    </row>
    <row r="2256" spans="1:27" ht="16.5" thickTop="1" thickBot="1" x14ac:dyDescent="0.3">
      <c r="A2256" s="9"/>
      <c r="B2256" s="9"/>
      <c r="C2256" s="9"/>
      <c r="D2256" s="9"/>
      <c r="E2256" s="11"/>
      <c r="F2256" s="11"/>
      <c r="G2256" s="14"/>
      <c r="H2256" s="11"/>
      <c r="I2256" s="15">
        <v>5</v>
      </c>
      <c r="J2256" s="11">
        <v>50</v>
      </c>
      <c r="K2256" s="12">
        <f>CEILING(H2253*J2256/100*0.9,2.5)</f>
        <v>105</v>
      </c>
      <c r="M2256" s="9"/>
      <c r="N2256" s="14"/>
      <c r="O2256" s="11"/>
      <c r="P2256" s="15">
        <v>3</v>
      </c>
      <c r="Q2256" s="11">
        <v>80</v>
      </c>
      <c r="R2256" s="12">
        <f>CEILING(O2253*Q2256/100*0.9,5)</f>
        <v>190</v>
      </c>
      <c r="T2256" s="9"/>
      <c r="U2256" s="8">
        <f>U2255</f>
        <v>60</v>
      </c>
      <c r="W2256" s="8">
        <f>W2255</f>
        <v>42.5</v>
      </c>
      <c r="X2256" s="24"/>
      <c r="Y2256" s="9"/>
      <c r="Z2256" s="9"/>
      <c r="AA2256" s="9"/>
    </row>
    <row r="2257" spans="1:27" ht="16.5" thickTop="1" thickBot="1" x14ac:dyDescent="0.3">
      <c r="A2257" s="9"/>
      <c r="B2257" s="9"/>
      <c r="C2257" s="9"/>
      <c r="D2257" s="9"/>
      <c r="E2257" s="11"/>
      <c r="F2257" s="11"/>
      <c r="G2257" s="14"/>
      <c r="H2257" s="11"/>
      <c r="I2257" s="15">
        <v>5</v>
      </c>
      <c r="J2257" s="11">
        <v>50</v>
      </c>
      <c r="K2257" s="12">
        <f>CEILING(H2253*J2257/100*0.9,2.5)</f>
        <v>105</v>
      </c>
      <c r="M2257" s="9"/>
      <c r="N2257" s="14"/>
      <c r="O2257" s="11"/>
      <c r="P2257" s="15">
        <v>3</v>
      </c>
      <c r="Q2257" s="11">
        <v>80</v>
      </c>
      <c r="R2257" s="12">
        <f>CEILING(O2253*Q2257/100*0.9,5)</f>
        <v>190</v>
      </c>
      <c r="T2257" s="9"/>
      <c r="U2257" s="8">
        <f>U2256</f>
        <v>60</v>
      </c>
      <c r="W2257" s="8">
        <f>W2256</f>
        <v>42.5</v>
      </c>
      <c r="X2257" s="25"/>
      <c r="Y2257" s="9"/>
      <c r="Z2257" s="9"/>
      <c r="AA2257" s="9"/>
    </row>
    <row r="2258" spans="1:27" ht="16.5" thickTop="1" thickBot="1" x14ac:dyDescent="0.3">
      <c r="A2258" s="9"/>
      <c r="B2258" s="9"/>
      <c r="C2258" s="9"/>
      <c r="D2258" s="9"/>
      <c r="E2258" s="11"/>
      <c r="F2258" s="11"/>
      <c r="G2258" s="14"/>
      <c r="H2258" s="11"/>
      <c r="I2258" s="16">
        <v>5</v>
      </c>
      <c r="J2258" s="11">
        <v>60</v>
      </c>
      <c r="K2258" s="12">
        <f>CEILING(H2253*J2258/100*0.9,2.5)</f>
        <v>125</v>
      </c>
      <c r="M2258" s="9"/>
      <c r="N2258" s="14"/>
      <c r="O2258" s="11"/>
      <c r="P2258" s="16">
        <v>3</v>
      </c>
      <c r="Q2258" s="11">
        <v>90</v>
      </c>
      <c r="R2258" s="12">
        <f>CEILING(O2253*Q2258/100*0.9,5)</f>
        <v>210</v>
      </c>
      <c r="T2258" s="9"/>
      <c r="U2258" s="9"/>
      <c r="V2258" s="9"/>
      <c r="W2258" s="9"/>
      <c r="X2258" s="9"/>
      <c r="Y2258" s="9"/>
      <c r="Z2258" s="9"/>
      <c r="AA2258" s="9"/>
    </row>
    <row r="2259" spans="1:27" ht="16.5" thickTop="1" thickBot="1" x14ac:dyDescent="0.3">
      <c r="A2259" s="9"/>
      <c r="B2259" s="1" t="s">
        <v>175</v>
      </c>
      <c r="C2259">
        <f>IF(H2259&gt;3.4,0,H2259)+IF(O2259&gt;3.4,0,O2259)</f>
        <v>4</v>
      </c>
      <c r="D2259" t="s">
        <v>15</v>
      </c>
      <c r="E2259" t="s">
        <v>2</v>
      </c>
      <c r="F2259" s="9"/>
      <c r="G2259" s="14" t="s">
        <v>14</v>
      </c>
      <c r="H2259" s="11">
        <v>1</v>
      </c>
      <c r="I2259" s="11"/>
      <c r="J2259" s="11"/>
      <c r="K2259" s="11"/>
      <c r="L2259" s="9"/>
      <c r="M2259" s="9"/>
      <c r="N2259" s="14" t="s">
        <v>12</v>
      </c>
      <c r="O2259" s="11">
        <v>3</v>
      </c>
      <c r="P2259" s="11"/>
      <c r="Q2259" s="11"/>
      <c r="R2259" s="11"/>
      <c r="S2259" s="9"/>
      <c r="T2259" s="9"/>
      <c r="U2259" s="30"/>
      <c r="V2259" s="29" t="s">
        <v>49</v>
      </c>
      <c r="W2259" s="9"/>
      <c r="X2259" s="31" t="s">
        <v>27</v>
      </c>
      <c r="Y2259" s="9"/>
      <c r="Z2259" s="9"/>
      <c r="AA2259" s="9"/>
    </row>
    <row r="2260" spans="1:27" ht="31.5" thickTop="1" thickBot="1" x14ac:dyDescent="0.3">
      <c r="A2260" s="9"/>
      <c r="B2260" s="9"/>
      <c r="C2260" s="9"/>
      <c r="D2260" s="9"/>
      <c r="E2260" s="11"/>
      <c r="F2260" s="11"/>
      <c r="G2260" s="14" t="s">
        <v>33</v>
      </c>
      <c r="H2260" s="20">
        <f>H2239+IF(L2242&lt;3.5,2.5,5)</f>
        <v>232.5</v>
      </c>
      <c r="I2260" s="11" t="s">
        <v>31</v>
      </c>
      <c r="J2260" s="11" t="s">
        <v>30</v>
      </c>
      <c r="K2260" s="11" t="s">
        <v>34</v>
      </c>
      <c r="L2260" s="10" t="s">
        <v>32</v>
      </c>
      <c r="M2260" s="10"/>
      <c r="N2260" s="14"/>
      <c r="O2260" s="20">
        <f>O2253</f>
        <v>257.5</v>
      </c>
      <c r="P2260" s="11" t="s">
        <v>31</v>
      </c>
      <c r="Q2260" s="11" t="s">
        <v>30</v>
      </c>
      <c r="R2260" s="11" t="s">
        <v>34</v>
      </c>
      <c r="S2260" s="10" t="s">
        <v>32</v>
      </c>
      <c r="T2260" s="10"/>
      <c r="U2260" s="26" t="s">
        <v>34</v>
      </c>
      <c r="V2260" s="26" t="s">
        <v>48</v>
      </c>
      <c r="W2260" s="26" t="s">
        <v>34</v>
      </c>
      <c r="X2260" s="26" t="s">
        <v>48</v>
      </c>
      <c r="Y2260" s="9"/>
      <c r="Z2260" s="9"/>
      <c r="AA2260" s="9"/>
    </row>
    <row r="2261" spans="1:27" ht="16.5" thickTop="1" thickBot="1" x14ac:dyDescent="0.3">
      <c r="A2261" s="9"/>
      <c r="B2261" s="9"/>
      <c r="C2261" s="9"/>
      <c r="D2261" s="9"/>
      <c r="E2261" s="11"/>
      <c r="F2261" s="11"/>
      <c r="G2261" s="14"/>
      <c r="H2261" s="11"/>
      <c r="I2261" s="15">
        <v>5</v>
      </c>
      <c r="J2261" s="11">
        <v>65</v>
      </c>
      <c r="K2261" s="12">
        <f>CEILING(H2260*J2261/100*0.9,2.5)</f>
        <v>137.5</v>
      </c>
      <c r="M2261" s="9"/>
      <c r="N2261" s="14"/>
      <c r="O2261" s="11"/>
      <c r="P2261" s="15">
        <v>5</v>
      </c>
      <c r="Q2261" s="11">
        <v>75</v>
      </c>
      <c r="R2261" s="12">
        <f>CEILING(O2260*0.9*Q2261/100,5)</f>
        <v>175</v>
      </c>
      <c r="T2261" s="9"/>
      <c r="U2261" s="8">
        <f>IF(V2243&gt;11.5,U2243+2.5,U2243)</f>
        <v>70</v>
      </c>
      <c r="V2261" s="4"/>
      <c r="W2261" s="8">
        <f>IF(X2257&gt;11.5,W2257+2.5,W2257)</f>
        <v>42.5</v>
      </c>
      <c r="X2261" s="24"/>
      <c r="Y2261" s="9"/>
      <c r="Z2261" s="9"/>
      <c r="AA2261" s="9"/>
    </row>
    <row r="2262" spans="1:27" ht="16.5" thickTop="1" thickBot="1" x14ac:dyDescent="0.3">
      <c r="A2262" s="9"/>
      <c r="B2262" s="9"/>
      <c r="C2262" s="9"/>
      <c r="D2262" s="9"/>
      <c r="E2262" s="11"/>
      <c r="F2262" s="11"/>
      <c r="G2262" s="14"/>
      <c r="H2262" s="11"/>
      <c r="I2262" s="15">
        <v>5</v>
      </c>
      <c r="J2262" s="11">
        <v>65</v>
      </c>
      <c r="K2262" s="12">
        <f>CEILING(H2260*J2262/100*0.9,2.5)</f>
        <v>137.5</v>
      </c>
      <c r="M2262" s="9"/>
      <c r="N2262" s="14"/>
      <c r="O2262" s="11"/>
      <c r="P2262" s="15">
        <v>3</v>
      </c>
      <c r="Q2262" s="11">
        <v>85</v>
      </c>
      <c r="R2262" s="12">
        <f>CEILING(O2260*0.9*Q2262/100,5)</f>
        <v>200</v>
      </c>
      <c r="T2262" s="9"/>
      <c r="U2262" s="8">
        <f>U2261</f>
        <v>70</v>
      </c>
      <c r="V2262" s="4"/>
      <c r="W2262" s="8">
        <f>W2261</f>
        <v>42.5</v>
      </c>
      <c r="X2262" s="24"/>
      <c r="Y2262" s="9"/>
      <c r="Z2262" s="9"/>
      <c r="AA2262" s="9"/>
    </row>
    <row r="2263" spans="1:27" ht="16.5" thickTop="1" thickBot="1" x14ac:dyDescent="0.3">
      <c r="A2263" s="9"/>
      <c r="B2263" s="9"/>
      <c r="C2263" s="9"/>
      <c r="D2263" s="9"/>
      <c r="E2263" s="11"/>
      <c r="F2263" s="11"/>
      <c r="G2263" s="14"/>
      <c r="H2263" s="11"/>
      <c r="I2263" s="15">
        <v>5</v>
      </c>
      <c r="J2263" s="11">
        <v>75</v>
      </c>
      <c r="K2263" s="12">
        <f>CEILING(H2260*J2263/100*0.9,2.5)</f>
        <v>157.5</v>
      </c>
      <c r="M2263" s="9"/>
      <c r="N2263" s="14"/>
      <c r="O2263" s="11" t="s">
        <v>35</v>
      </c>
      <c r="P2263" s="15">
        <v>1</v>
      </c>
      <c r="Q2263" s="11">
        <v>95</v>
      </c>
      <c r="R2263" s="12">
        <f>CEILING(O2260*0.9*Q2263/100,5)</f>
        <v>225</v>
      </c>
      <c r="T2263" s="9"/>
      <c r="U2263" s="8">
        <f>U2262</f>
        <v>70</v>
      </c>
      <c r="V2263" s="4"/>
      <c r="W2263" s="8">
        <f>W2262</f>
        <v>42.5</v>
      </c>
      <c r="X2263" s="24"/>
      <c r="Y2263" s="9"/>
      <c r="Z2263" s="9"/>
      <c r="AA2263" s="9"/>
    </row>
    <row r="2264" spans="1:27" ht="16.5" thickTop="1" thickBot="1" x14ac:dyDescent="0.3">
      <c r="A2264" s="9"/>
      <c r="B2264" s="9"/>
      <c r="C2264" s="9"/>
      <c r="D2264" s="9"/>
      <c r="E2264" s="11"/>
      <c r="F2264" s="11"/>
      <c r="G2264" s="14"/>
      <c r="H2264" s="11"/>
      <c r="I2264" s="15">
        <v>5</v>
      </c>
      <c r="J2264" s="11">
        <v>75</v>
      </c>
      <c r="K2264" s="12">
        <f>CEILING(H2260*J2264/100*0.9,2.5)</f>
        <v>157.5</v>
      </c>
      <c r="M2264" s="9"/>
      <c r="N2264" s="14"/>
      <c r="O2264" s="11"/>
      <c r="P2264" s="11"/>
      <c r="Q2264" s="11"/>
      <c r="R2264" s="11"/>
      <c r="S2264" s="9"/>
      <c r="T2264" s="9"/>
      <c r="U2264" s="8">
        <f>U2263</f>
        <v>70</v>
      </c>
      <c r="V2264" s="4"/>
      <c r="W2264" s="8">
        <f>W2263</f>
        <v>42.5</v>
      </c>
      <c r="X2264" s="25"/>
      <c r="Y2264" s="9"/>
      <c r="Z2264" s="9"/>
      <c r="AA2264" s="9"/>
    </row>
    <row r="2265" spans="1:27" ht="16.5" thickTop="1" thickBot="1" x14ac:dyDescent="0.3">
      <c r="A2265" s="9"/>
      <c r="B2265" s="9"/>
      <c r="C2265" s="9"/>
      <c r="D2265" s="9"/>
      <c r="E2265" s="11"/>
      <c r="F2265" s="11"/>
      <c r="G2265" s="14"/>
      <c r="H2265" s="11"/>
      <c r="I2265" s="15">
        <v>5</v>
      </c>
      <c r="J2265" s="11">
        <v>85</v>
      </c>
      <c r="K2265" s="12">
        <f>CEILING(H2260*J2265/100*0.9,2.5)</f>
        <v>180</v>
      </c>
      <c r="M2265" s="9"/>
      <c r="N2265" s="14"/>
      <c r="O2265" s="11"/>
      <c r="P2265" s="11"/>
      <c r="Q2265" s="11"/>
      <c r="R2265" s="11"/>
      <c r="S2265" s="9"/>
      <c r="T2265" s="9"/>
      <c r="U2265" s="9"/>
      <c r="V2265" s="9"/>
      <c r="W2265" s="9"/>
      <c r="X2265" s="9"/>
      <c r="Y2265" s="9"/>
      <c r="Z2265" s="9"/>
      <c r="AA2265" s="9"/>
    </row>
    <row r="2266" spans="1:27" ht="16.5" thickTop="1" thickBot="1" x14ac:dyDescent="0.3">
      <c r="A2266" s="9"/>
      <c r="B2266" s="9"/>
      <c r="C2266">
        <f>IF(H2266&gt;3.4,0,H2266)+IF(O2266&gt;3.4,0,O2266)</f>
        <v>4</v>
      </c>
      <c r="D2266" t="s">
        <v>16</v>
      </c>
      <c r="E2266" t="s">
        <v>3</v>
      </c>
      <c r="F2266" s="9"/>
      <c r="G2266" s="14" t="s">
        <v>4</v>
      </c>
      <c r="H2266" s="11">
        <v>3</v>
      </c>
      <c r="I2266" s="11"/>
      <c r="J2266" s="11"/>
      <c r="K2266" s="11"/>
      <c r="L2266" s="9"/>
      <c r="M2266" s="9"/>
      <c r="N2266" s="14" t="s">
        <v>13</v>
      </c>
      <c r="O2266" s="11">
        <v>1</v>
      </c>
      <c r="P2266" s="11"/>
      <c r="Q2266" s="11"/>
      <c r="R2266" s="11"/>
      <c r="S2266" s="9"/>
      <c r="T2266" s="9"/>
      <c r="U2266" s="9"/>
      <c r="V2266" s="28" t="s">
        <v>28</v>
      </c>
      <c r="W2266" s="9"/>
      <c r="X2266" s="27" t="s">
        <v>25</v>
      </c>
      <c r="Y2266" s="9"/>
      <c r="Z2266" s="27" t="s">
        <v>26</v>
      </c>
      <c r="AA2266" s="9"/>
    </row>
    <row r="2267" spans="1:27" ht="31.5" thickTop="1" thickBot="1" x14ac:dyDescent="0.3">
      <c r="A2267" s="9"/>
      <c r="B2267" s="9"/>
      <c r="C2267" s="9"/>
      <c r="D2267" s="9"/>
      <c r="E2267" s="11"/>
      <c r="F2267" s="11"/>
      <c r="G2267" s="14"/>
      <c r="H2267" s="20">
        <f>H2246</f>
        <v>130</v>
      </c>
      <c r="I2267" s="11" t="s">
        <v>31</v>
      </c>
      <c r="J2267" s="11" t="s">
        <v>30</v>
      </c>
      <c r="K2267" s="11" t="s">
        <v>34</v>
      </c>
      <c r="L2267" s="10" t="s">
        <v>32</v>
      </c>
      <c r="M2267" s="10"/>
      <c r="N2267" s="14" t="s">
        <v>33</v>
      </c>
      <c r="O2267" s="20">
        <f>O2225+IF(S2228&lt;3.5,5,10)</f>
        <v>300</v>
      </c>
      <c r="P2267" s="11" t="s">
        <v>31</v>
      </c>
      <c r="Q2267" s="11" t="s">
        <v>30</v>
      </c>
      <c r="R2267" s="11" t="s">
        <v>34</v>
      </c>
      <c r="S2267" s="10" t="s">
        <v>32</v>
      </c>
      <c r="T2267" s="10"/>
      <c r="U2267" s="26" t="s">
        <v>34</v>
      </c>
      <c r="V2267" s="26" t="s">
        <v>48</v>
      </c>
      <c r="W2267" s="26" t="s">
        <v>34</v>
      </c>
      <c r="X2267" s="26" t="s">
        <v>48</v>
      </c>
      <c r="Y2267" s="26" t="s">
        <v>34</v>
      </c>
      <c r="Z2267" s="26" t="s">
        <v>48</v>
      </c>
      <c r="AA2267" s="9"/>
    </row>
    <row r="2268" spans="1:27" ht="16.5" thickTop="1" thickBot="1" x14ac:dyDescent="0.3">
      <c r="A2268" s="9"/>
      <c r="B2268" s="9"/>
      <c r="C2268" s="9"/>
      <c r="D2268" s="9"/>
      <c r="E2268" s="11"/>
      <c r="F2268" s="11"/>
      <c r="G2268" s="14"/>
      <c r="H2268" s="11"/>
      <c r="I2268" s="15">
        <v>5</v>
      </c>
      <c r="J2268" s="11">
        <v>75</v>
      </c>
      <c r="K2268" s="12">
        <f>CEILING(H2267*0.9*J2268/100,2.5)</f>
        <v>90</v>
      </c>
      <c r="M2268" s="9"/>
      <c r="N2268" s="14"/>
      <c r="O2268" s="11"/>
      <c r="P2268" s="15">
        <v>5</v>
      </c>
      <c r="Q2268" s="11">
        <v>65</v>
      </c>
      <c r="R2268" s="12">
        <f>CEILING(O2267*Q2268/100*0.9,5)</f>
        <v>180</v>
      </c>
      <c r="T2268" s="9"/>
      <c r="U2268" s="8">
        <f>IF(V2250&gt;11.5,U2250+2.5,U2250)</f>
        <v>17.5</v>
      </c>
      <c r="V2268" s="4"/>
      <c r="W2268" s="8">
        <f>IF(X2250&gt;11.5,W2250+2.5,W2250)</f>
        <v>35</v>
      </c>
      <c r="X2268" s="24"/>
      <c r="Y2268" s="8">
        <f>IF(Z2250&gt;11.5,Y2250+2,Y2250)</f>
        <v>8</v>
      </c>
      <c r="Z2268" s="24"/>
      <c r="AA2268" s="9"/>
    </row>
    <row r="2269" spans="1:27" ht="16.5" thickTop="1" thickBot="1" x14ac:dyDescent="0.3">
      <c r="A2269" s="9"/>
      <c r="B2269" s="9"/>
      <c r="C2269" s="9"/>
      <c r="D2269" s="9"/>
      <c r="E2269" s="11"/>
      <c r="F2269" s="11"/>
      <c r="G2269" s="14"/>
      <c r="H2269" s="11"/>
      <c r="I2269" s="15">
        <v>3</v>
      </c>
      <c r="J2269" s="11">
        <v>85</v>
      </c>
      <c r="K2269" s="12">
        <f>CEILING(H2267*0.9*J2269/100,2.5)</f>
        <v>100</v>
      </c>
      <c r="M2269" s="9"/>
      <c r="N2269" s="14"/>
      <c r="O2269" s="11"/>
      <c r="P2269" s="15">
        <v>5</v>
      </c>
      <c r="Q2269" s="11">
        <v>65</v>
      </c>
      <c r="R2269" s="12">
        <f>CEILING(O2267*Q2269/100*0.9,5)</f>
        <v>180</v>
      </c>
      <c r="T2269" s="9"/>
      <c r="U2269" s="8">
        <f>U2268</f>
        <v>17.5</v>
      </c>
      <c r="V2269" s="3"/>
      <c r="W2269" s="8">
        <f>W2268</f>
        <v>35</v>
      </c>
      <c r="X2269" s="24"/>
      <c r="Y2269" s="8">
        <f>Y2268</f>
        <v>8</v>
      </c>
      <c r="Z2269" s="24"/>
      <c r="AA2269" s="9"/>
    </row>
    <row r="2270" spans="1:27" ht="16.5" thickTop="1" thickBot="1" x14ac:dyDescent="0.3">
      <c r="A2270" s="9"/>
      <c r="B2270" s="9"/>
      <c r="C2270" s="9"/>
      <c r="D2270" s="9"/>
      <c r="E2270" s="11"/>
      <c r="F2270" s="11"/>
      <c r="G2270" s="14"/>
      <c r="H2270" s="11" t="s">
        <v>35</v>
      </c>
      <c r="I2270" s="15">
        <v>1</v>
      </c>
      <c r="J2270" s="11">
        <v>95</v>
      </c>
      <c r="K2270" s="12">
        <f>CEILING(H2267*0.9*J2270/100,2.5)</f>
        <v>112.5</v>
      </c>
      <c r="M2270" s="9"/>
      <c r="N2270" s="14"/>
      <c r="O2270" s="11"/>
      <c r="P2270" s="15">
        <v>5</v>
      </c>
      <c r="Q2270" s="11">
        <v>75</v>
      </c>
      <c r="R2270" s="12">
        <f>CEILING(O2267*Q2270/100*0.9,5)</f>
        <v>205</v>
      </c>
      <c r="T2270" s="9"/>
      <c r="U2270" s="8">
        <f>U2269</f>
        <v>17.5</v>
      </c>
      <c r="W2270" s="8">
        <f>W2269</f>
        <v>35</v>
      </c>
      <c r="X2270" s="24"/>
      <c r="Y2270" s="8">
        <f>Y2269</f>
        <v>8</v>
      </c>
      <c r="Z2270" s="24"/>
      <c r="AA2270" s="9"/>
    </row>
    <row r="2271" spans="1:27" ht="16.5" thickTop="1" thickBot="1" x14ac:dyDescent="0.3">
      <c r="A2271" s="9"/>
      <c r="B2271" s="9"/>
      <c r="C2271" s="9"/>
      <c r="D2271" s="9"/>
      <c r="E2271" s="11"/>
      <c r="F2271" s="11"/>
      <c r="G2271" s="14"/>
      <c r="H2271" s="11"/>
      <c r="I2271" s="11"/>
      <c r="J2271" s="11"/>
      <c r="K2271" s="11"/>
      <c r="L2271" s="9"/>
      <c r="M2271" s="9"/>
      <c r="N2271" s="14"/>
      <c r="O2271" s="11"/>
      <c r="P2271" s="15">
        <v>5</v>
      </c>
      <c r="Q2271" s="11">
        <v>75</v>
      </c>
      <c r="R2271" s="12">
        <f>CEILING(O2267*Q2271/100*0.9,5)</f>
        <v>205</v>
      </c>
      <c r="T2271" s="9"/>
      <c r="U2271" s="8">
        <f>U2270</f>
        <v>17.5</v>
      </c>
      <c r="W2271" s="8">
        <f>W2270</f>
        <v>35</v>
      </c>
      <c r="X2271" s="25"/>
      <c r="Y2271" s="8">
        <f>Y2270</f>
        <v>8</v>
      </c>
      <c r="Z2271" s="25"/>
      <c r="AA2271" s="9"/>
    </row>
    <row r="2272" spans="1:27" ht="16.5" thickTop="1" thickBot="1" x14ac:dyDescent="0.3">
      <c r="A2272" s="9"/>
      <c r="B2272" s="9"/>
      <c r="C2272" s="9"/>
      <c r="D2272" s="9"/>
      <c r="E2272" s="11"/>
      <c r="F2272" s="11"/>
      <c r="G2272" s="14"/>
      <c r="H2272" s="11"/>
      <c r="I2272" s="11"/>
      <c r="J2272" s="11"/>
      <c r="K2272" s="11"/>
      <c r="L2272" s="9"/>
      <c r="M2272" s="9"/>
      <c r="N2272" s="14"/>
      <c r="O2272" s="11"/>
      <c r="P2272" s="16">
        <v>5</v>
      </c>
      <c r="Q2272" s="11">
        <v>85</v>
      </c>
      <c r="R2272" s="12">
        <f>CEILING(O2267*Q2272/100*0.9,5)</f>
        <v>230</v>
      </c>
      <c r="T2272" s="9"/>
      <c r="U2272" s="9"/>
      <c r="V2272" s="9"/>
      <c r="W2272" s="9"/>
      <c r="X2272" s="9"/>
      <c r="Y2272" s="9"/>
      <c r="Z2272" s="9"/>
      <c r="AA2272" s="9"/>
    </row>
    <row r="2273" spans="1:27" ht="16.5" thickTop="1" thickBot="1" x14ac:dyDescent="0.3">
      <c r="A2273" s="9"/>
      <c r="B2273" s="9"/>
      <c r="C2273">
        <f>IF(H2273&gt;3.4,0,H2273)+IF(O2273&gt;3.4,0,O2273)</f>
        <v>2</v>
      </c>
      <c r="D2273" t="s">
        <v>17</v>
      </c>
      <c r="E2273" t="s">
        <v>2</v>
      </c>
      <c r="F2273" s="9"/>
      <c r="G2273" s="14" t="s">
        <v>14</v>
      </c>
      <c r="H2273" s="11">
        <v>2</v>
      </c>
      <c r="I2273" s="11"/>
      <c r="J2273" s="11"/>
      <c r="K2273" s="11"/>
      <c r="L2273" s="9"/>
      <c r="M2273" s="9"/>
      <c r="N2273" s="14" t="s">
        <v>12</v>
      </c>
      <c r="O2273" s="11">
        <v>4</v>
      </c>
      <c r="P2273" s="11"/>
      <c r="Q2273" s="11"/>
      <c r="R2273" s="11"/>
      <c r="S2273" s="9"/>
      <c r="T2273" s="9"/>
      <c r="U2273" s="9"/>
      <c r="V2273" s="27" t="s">
        <v>47</v>
      </c>
      <c r="W2273" s="9"/>
      <c r="X2273" s="17" t="s">
        <v>27</v>
      </c>
      <c r="Y2273" s="9"/>
      <c r="Z2273" s="9"/>
      <c r="AA2273" s="9"/>
    </row>
    <row r="2274" spans="1:27" ht="31.5" thickTop="1" thickBot="1" x14ac:dyDescent="0.3">
      <c r="A2274" s="9"/>
      <c r="B2274" s="9"/>
      <c r="C2274" s="9"/>
      <c r="D2274" s="9"/>
      <c r="E2274" s="11"/>
      <c r="F2274" s="11"/>
      <c r="G2274" s="14" t="s">
        <v>33</v>
      </c>
      <c r="H2274" s="20">
        <f>H2260</f>
        <v>232.5</v>
      </c>
      <c r="I2274" s="11" t="s">
        <v>31</v>
      </c>
      <c r="J2274" s="11" t="s">
        <v>30</v>
      </c>
      <c r="K2274" s="11" t="s">
        <v>34</v>
      </c>
      <c r="L2274" s="10" t="s">
        <v>32</v>
      </c>
      <c r="M2274" s="10"/>
      <c r="N2274" s="14" t="s">
        <v>33</v>
      </c>
      <c r="O2274" s="20">
        <f>O2260</f>
        <v>257.5</v>
      </c>
      <c r="P2274" s="11" t="s">
        <v>31</v>
      </c>
      <c r="Q2274" s="11" t="s">
        <v>30</v>
      </c>
      <c r="R2274" s="11" t="s">
        <v>34</v>
      </c>
      <c r="S2274" s="10" t="s">
        <v>32</v>
      </c>
      <c r="T2274" s="10"/>
      <c r="U2274" s="26" t="s">
        <v>34</v>
      </c>
      <c r="V2274" s="26" t="s">
        <v>48</v>
      </c>
      <c r="W2274" s="26" t="s">
        <v>34</v>
      </c>
      <c r="X2274" s="26" t="s">
        <v>48</v>
      </c>
      <c r="Y2274" s="9"/>
      <c r="Z2274" s="9"/>
      <c r="AA2274" s="9"/>
    </row>
    <row r="2275" spans="1:27" ht="16.5" thickTop="1" thickBot="1" x14ac:dyDescent="0.3">
      <c r="A2275" s="9"/>
      <c r="B2275" s="9"/>
      <c r="C2275" s="9"/>
      <c r="D2275" s="9"/>
      <c r="E2275" s="11"/>
      <c r="F2275" s="11"/>
      <c r="G2275" s="14"/>
      <c r="H2275" s="11"/>
      <c r="I2275" s="15">
        <v>3</v>
      </c>
      <c r="J2275" s="11">
        <v>70</v>
      </c>
      <c r="K2275" s="12">
        <f>CEILING(H2274*J2275/100*0.9,2.5)</f>
        <v>147.5</v>
      </c>
      <c r="M2275" s="9"/>
      <c r="N2275" s="14"/>
      <c r="O2275" s="11"/>
      <c r="P2275" s="15">
        <v>5</v>
      </c>
      <c r="Q2275" s="11">
        <v>40</v>
      </c>
      <c r="R2275" s="12">
        <f>CEILING(O2274*Q2275/100*0.9,5)</f>
        <v>95</v>
      </c>
      <c r="T2275" s="9"/>
      <c r="U2275" s="8">
        <f>IF(V2257&gt;11.5,U2257+2.5,U2257)</f>
        <v>60</v>
      </c>
      <c r="W2275" s="8">
        <f>IF(X2257&gt;11.5,W2257+2.5,W2257)</f>
        <v>42.5</v>
      </c>
      <c r="X2275" s="24"/>
      <c r="Y2275" s="9"/>
      <c r="Z2275" s="9"/>
      <c r="AA2275" s="9"/>
    </row>
    <row r="2276" spans="1:27" ht="16.5" thickTop="1" thickBot="1" x14ac:dyDescent="0.3">
      <c r="A2276" s="9"/>
      <c r="B2276" s="9"/>
      <c r="C2276" s="9"/>
      <c r="D2276" s="9"/>
      <c r="E2276" s="11"/>
      <c r="F2276" s="11"/>
      <c r="G2276" s="14"/>
      <c r="H2276" s="11"/>
      <c r="I2276" s="15">
        <v>3</v>
      </c>
      <c r="J2276" s="11">
        <v>70</v>
      </c>
      <c r="K2276" s="12">
        <f>CEILING(H2274*J2276/100*0.9,2.5)</f>
        <v>147.5</v>
      </c>
      <c r="M2276" s="9"/>
      <c r="N2276" s="14"/>
      <c r="O2276" s="11"/>
      <c r="P2276" s="15">
        <v>5</v>
      </c>
      <c r="Q2276" s="11">
        <v>40</v>
      </c>
      <c r="R2276" s="12">
        <f>CEILING(O2274*Q2276/100*0.9,5)</f>
        <v>95</v>
      </c>
      <c r="T2276" s="9"/>
      <c r="U2276" s="8">
        <f>U2275</f>
        <v>60</v>
      </c>
      <c r="W2276" s="8">
        <f>W2275</f>
        <v>42.5</v>
      </c>
      <c r="X2276" s="24"/>
      <c r="Y2276" s="9"/>
      <c r="Z2276" s="9"/>
      <c r="AA2276" s="9"/>
    </row>
    <row r="2277" spans="1:27" ht="16.5" thickTop="1" thickBot="1" x14ac:dyDescent="0.3">
      <c r="A2277" s="9"/>
      <c r="B2277" s="9"/>
      <c r="C2277" s="9"/>
      <c r="D2277" s="9"/>
      <c r="E2277" s="11"/>
      <c r="F2277" s="11"/>
      <c r="G2277" s="14"/>
      <c r="H2277" s="11"/>
      <c r="I2277" s="15">
        <v>3</v>
      </c>
      <c r="J2277" s="11">
        <v>80</v>
      </c>
      <c r="K2277" s="12">
        <f>CEILING(H2274*J2277/100*0.9,2.5)</f>
        <v>167.5</v>
      </c>
      <c r="M2277" s="9"/>
      <c r="N2277" s="14"/>
      <c r="O2277" s="11"/>
      <c r="P2277" s="15">
        <v>5</v>
      </c>
      <c r="Q2277" s="11">
        <v>50</v>
      </c>
      <c r="R2277" s="12">
        <f>CEILING(O2274*Q2277/100*0.9,5)</f>
        <v>120</v>
      </c>
      <c r="T2277" s="9"/>
      <c r="U2277" s="8">
        <f>U2276</f>
        <v>60</v>
      </c>
      <c r="W2277" s="8">
        <f>W2276</f>
        <v>42.5</v>
      </c>
      <c r="X2277" s="24"/>
      <c r="Y2277" s="9"/>
      <c r="Z2277" s="9"/>
      <c r="AA2277" s="9"/>
    </row>
    <row r="2278" spans="1:27" ht="16.5" thickTop="1" thickBot="1" x14ac:dyDescent="0.3">
      <c r="A2278" s="9"/>
      <c r="B2278" s="9"/>
      <c r="C2278" s="9"/>
      <c r="D2278" s="9"/>
      <c r="E2278" s="11"/>
      <c r="F2278" s="11"/>
      <c r="G2278" s="14"/>
      <c r="H2278" s="11"/>
      <c r="I2278" s="15">
        <v>3</v>
      </c>
      <c r="J2278" s="11">
        <v>80</v>
      </c>
      <c r="K2278" s="12">
        <f>CEILING(H2274*J2278/100*0.9,2.5)</f>
        <v>167.5</v>
      </c>
      <c r="M2278" s="9"/>
      <c r="N2278" s="14"/>
      <c r="O2278" s="11"/>
      <c r="P2278" s="15">
        <v>5</v>
      </c>
      <c r="Q2278" s="11">
        <v>50</v>
      </c>
      <c r="R2278" s="12">
        <f>CEILING(O2274*Q2278/100*0.9,5)</f>
        <v>120</v>
      </c>
      <c r="T2278" s="9"/>
      <c r="U2278" s="8">
        <f>U2277</f>
        <v>60</v>
      </c>
      <c r="W2278" s="8">
        <f>W2277</f>
        <v>42.5</v>
      </c>
      <c r="X2278" s="25"/>
      <c r="Y2278" s="9"/>
      <c r="Z2278" s="9"/>
      <c r="AA2278" s="9"/>
    </row>
    <row r="2279" spans="1:27" ht="16.5" thickTop="1" thickBot="1" x14ac:dyDescent="0.3">
      <c r="A2279" s="9"/>
      <c r="B2279" s="9"/>
      <c r="C2279" s="9"/>
      <c r="D2279" s="9"/>
      <c r="E2279" s="11"/>
      <c r="F2279" s="11"/>
      <c r="G2279" s="14"/>
      <c r="H2279" s="11"/>
      <c r="I2279" s="15">
        <v>3</v>
      </c>
      <c r="J2279" s="11">
        <v>90</v>
      </c>
      <c r="K2279" s="12">
        <f>CEILING(H2274*J2279/100*0.9,2.5)</f>
        <v>190</v>
      </c>
      <c r="M2279" s="9"/>
      <c r="N2279" s="14"/>
      <c r="O2279" s="11"/>
      <c r="P2279" s="15">
        <v>5</v>
      </c>
      <c r="Q2279" s="11">
        <v>60</v>
      </c>
      <c r="R2279" s="12">
        <f>CEILING(O2274*Q2279/100*0.9,5)</f>
        <v>140</v>
      </c>
      <c r="T2279" s="9"/>
      <c r="U2279" s="9"/>
      <c r="V2279" s="9"/>
      <c r="W2279" s="9"/>
      <c r="X2279" s="9"/>
      <c r="Y2279" s="9"/>
      <c r="Z2279" s="9"/>
      <c r="AA2279" s="9"/>
    </row>
    <row r="2280" spans="1:27" ht="16.5" thickTop="1" thickBot="1" x14ac:dyDescent="0.3">
      <c r="A2280" s="9"/>
      <c r="B2280" s="1" t="s">
        <v>176</v>
      </c>
      <c r="C2280" s="18">
        <f>IF(H2280&gt;3.4,0,H2280)+IF(O2280&gt;3.4,0,O2280)</f>
        <v>4</v>
      </c>
      <c r="D2280" s="18" t="s">
        <v>15</v>
      </c>
      <c r="E2280" s="34" t="s">
        <v>2</v>
      </c>
      <c r="F2280" s="11"/>
      <c r="G2280" s="14" t="s">
        <v>14</v>
      </c>
      <c r="H2280" s="11">
        <v>3</v>
      </c>
      <c r="I2280" s="11"/>
      <c r="J2280" s="11"/>
      <c r="K2280" s="11"/>
      <c r="L2280" s="9"/>
      <c r="M2280" s="9"/>
      <c r="N2280" s="14" t="s">
        <v>12</v>
      </c>
      <c r="O2280" s="11">
        <v>1</v>
      </c>
      <c r="P2280" s="11"/>
      <c r="Q2280" s="11"/>
      <c r="R2280" s="11"/>
      <c r="S2280" s="9"/>
      <c r="T2280" s="9"/>
      <c r="U2280" s="30"/>
      <c r="V2280" s="29" t="s">
        <v>49</v>
      </c>
      <c r="W2280" s="9"/>
      <c r="X2280" s="31" t="s">
        <v>27</v>
      </c>
      <c r="Y2280" s="9"/>
      <c r="Z2280" s="9"/>
      <c r="AA2280" s="9"/>
    </row>
    <row r="2281" spans="1:27" ht="31.5" thickTop="1" thickBot="1" x14ac:dyDescent="0.3">
      <c r="A2281" s="9"/>
      <c r="B2281" s="9"/>
      <c r="C2281" s="9"/>
      <c r="D2281" s="9"/>
      <c r="E2281" s="11"/>
      <c r="F2281" s="11"/>
      <c r="G2281" s="14"/>
      <c r="H2281" s="20">
        <f>H2274</f>
        <v>232.5</v>
      </c>
      <c r="I2281" s="11" t="s">
        <v>31</v>
      </c>
      <c r="J2281" s="11" t="s">
        <v>30</v>
      </c>
      <c r="K2281" s="11" t="s">
        <v>34</v>
      </c>
      <c r="L2281" s="10" t="s">
        <v>32</v>
      </c>
      <c r="M2281" s="10"/>
      <c r="N2281" s="14" t="s">
        <v>33</v>
      </c>
      <c r="O2281" s="20">
        <f>O2260+IF(S2263&lt;3.5,2.5,5)</f>
        <v>260</v>
      </c>
      <c r="P2281" s="11" t="s">
        <v>31</v>
      </c>
      <c r="Q2281" s="11" t="s">
        <v>30</v>
      </c>
      <c r="R2281" s="11" t="s">
        <v>34</v>
      </c>
      <c r="S2281" s="10" t="s">
        <v>32</v>
      </c>
      <c r="T2281" s="10"/>
      <c r="U2281" s="26" t="s">
        <v>34</v>
      </c>
      <c r="V2281" s="26" t="s">
        <v>48</v>
      </c>
      <c r="W2281" s="26" t="s">
        <v>34</v>
      </c>
      <c r="X2281" s="26" t="s">
        <v>48</v>
      </c>
      <c r="Y2281" s="9"/>
      <c r="Z2281" s="9"/>
      <c r="AA2281" s="9"/>
    </row>
    <row r="2282" spans="1:27" ht="16.5" thickTop="1" thickBot="1" x14ac:dyDescent="0.3">
      <c r="A2282" s="9"/>
      <c r="B2282" s="9"/>
      <c r="C2282" s="9"/>
      <c r="D2282" s="9"/>
      <c r="E2282" s="11"/>
      <c r="F2282" s="11"/>
      <c r="G2282" s="14"/>
      <c r="H2282" s="11"/>
      <c r="I2282" s="15">
        <v>5</v>
      </c>
      <c r="J2282" s="11">
        <v>75</v>
      </c>
      <c r="K2282" s="12">
        <f>CEILING(H2281*0.9*J2282/100,2.5)</f>
        <v>157.5</v>
      </c>
      <c r="M2282" s="9"/>
      <c r="N2282" s="14"/>
      <c r="O2282" s="11"/>
      <c r="P2282" s="15">
        <v>5</v>
      </c>
      <c r="Q2282" s="11">
        <v>65</v>
      </c>
      <c r="R2282" s="12">
        <f>CEILING(O2281*Q2282/100*0.9,5)</f>
        <v>155</v>
      </c>
      <c r="T2282" s="9"/>
      <c r="U2282" s="8">
        <f>IF(V2264&gt;11.5,U2264+2.5,U2264)</f>
        <v>70</v>
      </c>
      <c r="V2282" s="4"/>
      <c r="W2282" s="8">
        <f>IF(X2278&gt;11.5,W2278+2.5,W2278)</f>
        <v>42.5</v>
      </c>
      <c r="X2282" s="24"/>
      <c r="Y2282" s="9"/>
      <c r="Z2282" s="9"/>
      <c r="AA2282" s="9"/>
    </row>
    <row r="2283" spans="1:27" ht="16.5" thickTop="1" thickBot="1" x14ac:dyDescent="0.3">
      <c r="A2283" s="9"/>
      <c r="B2283" s="9"/>
      <c r="C2283" s="9"/>
      <c r="D2283" s="9"/>
      <c r="E2283" s="11"/>
      <c r="F2283" s="11"/>
      <c r="G2283" s="14"/>
      <c r="H2283" s="11"/>
      <c r="I2283" s="15">
        <v>3</v>
      </c>
      <c r="J2283" s="11">
        <v>85</v>
      </c>
      <c r="K2283" s="12">
        <f>CEILING(H2281*0.9*J2283/100,2.5)</f>
        <v>180</v>
      </c>
      <c r="M2283" s="9"/>
      <c r="N2283" s="14"/>
      <c r="O2283" s="11"/>
      <c r="P2283" s="15">
        <v>5</v>
      </c>
      <c r="Q2283" s="11">
        <v>65</v>
      </c>
      <c r="R2283" s="12">
        <f>CEILING(O2281*Q2283/100*0.9,5)</f>
        <v>155</v>
      </c>
      <c r="T2283" s="9"/>
      <c r="U2283" s="8">
        <f>U2282</f>
        <v>70</v>
      </c>
      <c r="V2283" s="4"/>
      <c r="W2283" s="8">
        <f>W2282</f>
        <v>42.5</v>
      </c>
      <c r="X2283" s="24"/>
      <c r="Y2283" s="9"/>
      <c r="Z2283" s="9"/>
      <c r="AA2283" s="9"/>
    </row>
    <row r="2284" spans="1:27" ht="16.5" thickTop="1" thickBot="1" x14ac:dyDescent="0.3">
      <c r="A2284" s="9"/>
      <c r="B2284" s="9"/>
      <c r="C2284" s="9"/>
      <c r="D2284" s="9"/>
      <c r="E2284" s="11"/>
      <c r="F2284" s="11"/>
      <c r="G2284" s="14"/>
      <c r="H2284" s="11" t="s">
        <v>35</v>
      </c>
      <c r="I2284" s="15">
        <v>1</v>
      </c>
      <c r="J2284" s="11">
        <v>95</v>
      </c>
      <c r="K2284" s="12">
        <f>CEILING(H2281*0.9*J2284/100,2.5)</f>
        <v>200</v>
      </c>
      <c r="M2284" s="9"/>
      <c r="N2284" s="14"/>
      <c r="O2284" s="11"/>
      <c r="P2284" s="15">
        <v>5</v>
      </c>
      <c r="Q2284" s="11">
        <v>75</v>
      </c>
      <c r="R2284" s="12">
        <f>CEILING(O2281*Q2284/100*0.9,5)</f>
        <v>180</v>
      </c>
      <c r="T2284" s="9"/>
      <c r="U2284" s="8">
        <f>U2283</f>
        <v>70</v>
      </c>
      <c r="V2284" s="4"/>
      <c r="W2284" s="8">
        <f>W2283</f>
        <v>42.5</v>
      </c>
      <c r="X2284" s="24"/>
      <c r="Y2284" s="9"/>
      <c r="Z2284" s="9"/>
      <c r="AA2284" s="9"/>
    </row>
    <row r="2285" spans="1:27" ht="16.5" thickTop="1" thickBot="1" x14ac:dyDescent="0.3">
      <c r="A2285" s="9"/>
      <c r="B2285" s="9"/>
      <c r="C2285" s="9"/>
      <c r="D2285" s="9"/>
      <c r="E2285" s="11"/>
      <c r="F2285" s="11"/>
      <c r="G2285" s="14"/>
      <c r="H2285" s="11"/>
      <c r="I2285" s="11"/>
      <c r="J2285" s="11"/>
      <c r="K2285" s="11"/>
      <c r="L2285" s="9"/>
      <c r="M2285" s="9"/>
      <c r="N2285" s="14"/>
      <c r="O2285" s="11"/>
      <c r="P2285" s="15">
        <v>5</v>
      </c>
      <c r="Q2285" s="11">
        <v>75</v>
      </c>
      <c r="R2285" s="12">
        <f>CEILING(O2281*Q2285/100*0.9,5)</f>
        <v>180</v>
      </c>
      <c r="T2285" s="9"/>
      <c r="U2285" s="8">
        <f>U2284</f>
        <v>70</v>
      </c>
      <c r="V2285" s="4"/>
      <c r="W2285" s="8">
        <f>W2284</f>
        <v>42.5</v>
      </c>
      <c r="X2285" s="25"/>
      <c r="Y2285" s="9"/>
      <c r="Z2285" s="9"/>
      <c r="AA2285" s="9"/>
    </row>
    <row r="2286" spans="1:27" ht="16.5" thickTop="1" thickBot="1" x14ac:dyDescent="0.3">
      <c r="A2286" s="9"/>
      <c r="B2286" s="9"/>
      <c r="C2286" s="9"/>
      <c r="D2286" s="9"/>
      <c r="E2286" s="11"/>
      <c r="F2286" s="11"/>
      <c r="G2286" s="14"/>
      <c r="H2286" s="11"/>
      <c r="I2286" s="11"/>
      <c r="J2286" s="11"/>
      <c r="K2286" s="11"/>
      <c r="L2286" s="9"/>
      <c r="M2286" s="9"/>
      <c r="N2286" s="14"/>
      <c r="O2286" s="11"/>
      <c r="P2286" s="16">
        <v>5</v>
      </c>
      <c r="Q2286" s="11">
        <v>85</v>
      </c>
      <c r="R2286" s="12">
        <f>CEILING(O2281*Q2286/100*0.9,5)</f>
        <v>200</v>
      </c>
      <c r="T2286" s="9"/>
      <c r="U2286" s="9"/>
      <c r="V2286" s="9"/>
      <c r="W2286" s="9"/>
      <c r="X2286" s="9"/>
      <c r="Y2286" s="9"/>
      <c r="Z2286" s="9"/>
      <c r="AA2286" s="9"/>
    </row>
    <row r="2287" spans="1:27" ht="16.5" thickTop="1" thickBot="1" x14ac:dyDescent="0.3">
      <c r="A2287" s="9"/>
      <c r="B2287" s="9"/>
      <c r="C2287">
        <f>IF(H2287&gt;3.4,0,H2287)+IF(O2287&gt;3.4,0,O2287)</f>
        <v>2</v>
      </c>
      <c r="D2287" t="s">
        <v>16</v>
      </c>
      <c r="E2287" t="s">
        <v>3</v>
      </c>
      <c r="F2287" s="9"/>
      <c r="G2287" s="14" t="s">
        <v>4</v>
      </c>
      <c r="H2287" s="11">
        <v>4</v>
      </c>
      <c r="I2287" s="11"/>
      <c r="J2287" s="11"/>
      <c r="K2287" s="11"/>
      <c r="L2287" s="9"/>
      <c r="M2287" s="9"/>
      <c r="N2287" s="14" t="s">
        <v>13</v>
      </c>
      <c r="O2287" s="11">
        <v>2</v>
      </c>
      <c r="P2287" s="11"/>
      <c r="Q2287" s="11"/>
      <c r="R2287" s="11"/>
      <c r="S2287" s="9"/>
      <c r="T2287" s="9"/>
      <c r="U2287" s="9"/>
      <c r="V2287" s="28" t="s">
        <v>28</v>
      </c>
      <c r="W2287" s="9"/>
      <c r="X2287" s="27" t="s">
        <v>25</v>
      </c>
      <c r="Y2287" s="9"/>
      <c r="Z2287" s="27" t="s">
        <v>26</v>
      </c>
      <c r="AA2287" s="9"/>
    </row>
    <row r="2288" spans="1:27" ht="31.5" thickTop="1" thickBot="1" x14ac:dyDescent="0.3">
      <c r="A2288" s="9"/>
      <c r="B2288" s="9"/>
      <c r="C2288" s="9"/>
      <c r="D2288" s="9"/>
      <c r="E2288" s="11"/>
      <c r="F2288" s="11"/>
      <c r="G2288" s="14" t="s">
        <v>33</v>
      </c>
      <c r="H2288" s="20">
        <f>H2267</f>
        <v>130</v>
      </c>
      <c r="I2288" s="11" t="s">
        <v>31</v>
      </c>
      <c r="J2288" s="11" t="s">
        <v>30</v>
      </c>
      <c r="K2288" s="11" t="s">
        <v>34</v>
      </c>
      <c r="L2288" s="10" t="s">
        <v>32</v>
      </c>
      <c r="M2288" s="10"/>
      <c r="N2288" s="14" t="s">
        <v>33</v>
      </c>
      <c r="O2288" s="20">
        <f>O2267</f>
        <v>300</v>
      </c>
      <c r="P2288" s="11" t="s">
        <v>31</v>
      </c>
      <c r="Q2288" s="11" t="s">
        <v>30</v>
      </c>
      <c r="R2288" s="11" t="s">
        <v>34</v>
      </c>
      <c r="S2288" s="10" t="s">
        <v>32</v>
      </c>
      <c r="T2288" s="10"/>
      <c r="U2288" s="26" t="s">
        <v>34</v>
      </c>
      <c r="V2288" s="26" t="s">
        <v>48</v>
      </c>
      <c r="W2288" s="26" t="s">
        <v>34</v>
      </c>
      <c r="X2288" s="26" t="s">
        <v>48</v>
      </c>
      <c r="Y2288" s="26" t="s">
        <v>34</v>
      </c>
      <c r="Z2288" s="26" t="s">
        <v>48</v>
      </c>
      <c r="AA2288" s="9"/>
    </row>
    <row r="2289" spans="1:27" ht="16.5" thickTop="1" thickBot="1" x14ac:dyDescent="0.3">
      <c r="A2289" s="9"/>
      <c r="B2289" s="9"/>
      <c r="C2289" s="9"/>
      <c r="D2289" s="9"/>
      <c r="E2289" s="11"/>
      <c r="F2289" s="11"/>
      <c r="G2289" s="14"/>
      <c r="H2289" s="11"/>
      <c r="I2289" s="15">
        <v>5</v>
      </c>
      <c r="J2289" s="11">
        <v>40</v>
      </c>
      <c r="K2289" s="12">
        <f>CEILING(H2288*J2289/100*0.9,2.5)</f>
        <v>47.5</v>
      </c>
      <c r="M2289" s="9"/>
      <c r="N2289" s="14"/>
      <c r="O2289" s="11"/>
      <c r="P2289" s="15">
        <v>3</v>
      </c>
      <c r="Q2289" s="11">
        <v>70</v>
      </c>
      <c r="R2289" s="12">
        <f>CEILING(O2288*Q2289/100*0.9,5)</f>
        <v>190</v>
      </c>
      <c r="T2289" s="9"/>
      <c r="U2289" s="8">
        <f>IF(V2271&gt;11.5,U2271+2.5,U2271)</f>
        <v>17.5</v>
      </c>
      <c r="V2289" s="4"/>
      <c r="W2289" s="8">
        <f>IF(X2271&gt;11.5,W2271+2.5,W2271)</f>
        <v>35</v>
      </c>
      <c r="X2289" s="24"/>
      <c r="Y2289" s="8">
        <f>IF(Z2271&gt;11.5,Y2271+2,Y2271)</f>
        <v>8</v>
      </c>
      <c r="Z2289" s="24"/>
      <c r="AA2289" s="9"/>
    </row>
    <row r="2290" spans="1:27" ht="16.5" thickTop="1" thickBot="1" x14ac:dyDescent="0.3">
      <c r="A2290" s="9"/>
      <c r="B2290" s="9"/>
      <c r="C2290" s="9"/>
      <c r="D2290" s="9"/>
      <c r="E2290" s="11"/>
      <c r="F2290" s="11"/>
      <c r="G2290" s="14"/>
      <c r="H2290" s="11"/>
      <c r="I2290" s="15">
        <v>5</v>
      </c>
      <c r="J2290" s="11">
        <v>40</v>
      </c>
      <c r="K2290" s="12">
        <f>CEILING(H2288*J2290/100*0.9,2.5)</f>
        <v>47.5</v>
      </c>
      <c r="M2290" s="9"/>
      <c r="N2290" s="14"/>
      <c r="O2290" s="11"/>
      <c r="P2290" s="15">
        <v>3</v>
      </c>
      <c r="Q2290" s="11">
        <v>70</v>
      </c>
      <c r="R2290" s="12">
        <f>CEILING(O2288*Q2290/100*0.9,5)</f>
        <v>190</v>
      </c>
      <c r="T2290" s="9"/>
      <c r="U2290" s="8">
        <f>U2289</f>
        <v>17.5</v>
      </c>
      <c r="V2290" s="3"/>
      <c r="W2290" s="8">
        <f>W2289</f>
        <v>35</v>
      </c>
      <c r="X2290" s="24"/>
      <c r="Y2290" s="8">
        <f>Y2289</f>
        <v>8</v>
      </c>
      <c r="Z2290" s="24"/>
      <c r="AA2290" s="9"/>
    </row>
    <row r="2291" spans="1:27" ht="16.5" thickTop="1" thickBot="1" x14ac:dyDescent="0.3">
      <c r="A2291" s="9"/>
      <c r="B2291" s="9"/>
      <c r="C2291" s="9"/>
      <c r="D2291" s="9"/>
      <c r="E2291" s="11"/>
      <c r="F2291" s="11"/>
      <c r="G2291" s="14"/>
      <c r="H2291" s="11"/>
      <c r="I2291" s="15">
        <v>5</v>
      </c>
      <c r="J2291" s="11">
        <v>50</v>
      </c>
      <c r="K2291" s="12">
        <f>CEILING(H2288*J2291/100*0.9,2.5)</f>
        <v>60</v>
      </c>
      <c r="M2291" s="9"/>
      <c r="N2291" s="14"/>
      <c r="O2291" s="11"/>
      <c r="P2291" s="15">
        <v>3</v>
      </c>
      <c r="Q2291" s="11">
        <v>80</v>
      </c>
      <c r="R2291" s="12">
        <f>CEILING(O2288*Q2291/100*0.9,5)</f>
        <v>220</v>
      </c>
      <c r="T2291" s="9"/>
      <c r="U2291" s="8">
        <f>U2290</f>
        <v>17.5</v>
      </c>
      <c r="W2291" s="8">
        <f>W2290</f>
        <v>35</v>
      </c>
      <c r="X2291" s="24"/>
      <c r="Y2291" s="8">
        <f>Y2290</f>
        <v>8</v>
      </c>
      <c r="Z2291" s="24"/>
      <c r="AA2291" s="9"/>
    </row>
    <row r="2292" spans="1:27" ht="16.5" thickTop="1" thickBot="1" x14ac:dyDescent="0.3">
      <c r="A2292" s="9"/>
      <c r="B2292" s="9"/>
      <c r="C2292" s="9"/>
      <c r="D2292" s="9"/>
      <c r="E2292" s="11"/>
      <c r="F2292" s="11"/>
      <c r="G2292" s="14"/>
      <c r="H2292" s="11"/>
      <c r="I2292" s="15">
        <v>5</v>
      </c>
      <c r="J2292" s="11">
        <v>50</v>
      </c>
      <c r="K2292" s="12">
        <f>CEILING(H2288*J2292/100*0.9,2.5)</f>
        <v>60</v>
      </c>
      <c r="M2292" s="9"/>
      <c r="N2292" s="14"/>
      <c r="O2292" s="11"/>
      <c r="P2292" s="15">
        <v>3</v>
      </c>
      <c r="Q2292" s="11">
        <v>80</v>
      </c>
      <c r="R2292" s="12">
        <f>CEILING(O2288*Q2292/100*0.9,5)</f>
        <v>220</v>
      </c>
      <c r="T2292" s="9"/>
      <c r="U2292" s="8">
        <f>U2291</f>
        <v>17.5</v>
      </c>
      <c r="W2292" s="8">
        <f>W2291</f>
        <v>35</v>
      </c>
      <c r="X2292" s="25"/>
      <c r="Y2292" s="8">
        <f>Y2291</f>
        <v>8</v>
      </c>
      <c r="Z2292" s="25"/>
      <c r="AA2292" s="9"/>
    </row>
    <row r="2293" spans="1:27" ht="16.5" thickTop="1" thickBot="1" x14ac:dyDescent="0.3">
      <c r="A2293" s="9"/>
      <c r="B2293" s="9"/>
      <c r="C2293" s="9"/>
      <c r="D2293" s="9"/>
      <c r="E2293" s="11"/>
      <c r="F2293" s="11"/>
      <c r="G2293" s="14"/>
      <c r="H2293" s="11"/>
      <c r="I2293" s="16">
        <v>5</v>
      </c>
      <c r="J2293" s="11">
        <v>60</v>
      </c>
      <c r="K2293" s="12">
        <f>CEILING(H2288*J2293/100*0.9,2.5)</f>
        <v>72.5</v>
      </c>
      <c r="M2293" s="9"/>
      <c r="N2293" s="14"/>
      <c r="O2293" s="11"/>
      <c r="P2293" s="16">
        <v>3</v>
      </c>
      <c r="Q2293" s="11">
        <v>90</v>
      </c>
      <c r="R2293" s="12">
        <f>CEILING(O2288*Q2293/100*0.9,5)</f>
        <v>245</v>
      </c>
      <c r="T2293" s="9"/>
      <c r="U2293" s="9"/>
      <c r="V2293" s="9"/>
      <c r="W2293" s="9"/>
      <c r="X2293" s="9"/>
      <c r="Y2293" s="9"/>
      <c r="Z2293" s="9"/>
      <c r="AA2293" s="9"/>
    </row>
    <row r="2294" spans="1:27" ht="16.5" thickTop="1" thickBot="1" x14ac:dyDescent="0.3">
      <c r="A2294" s="9"/>
      <c r="B2294" s="9"/>
      <c r="C2294">
        <f>IF(H2294&gt;3.4,0,H2294)+IF(O2294&gt;3.4,0,O2294)</f>
        <v>2</v>
      </c>
      <c r="D2294" t="s">
        <v>17</v>
      </c>
      <c r="E2294" t="s">
        <v>2</v>
      </c>
      <c r="F2294" s="9"/>
      <c r="G2294" s="14" t="s">
        <v>14</v>
      </c>
      <c r="H2294" s="11">
        <v>4</v>
      </c>
      <c r="I2294" s="11"/>
      <c r="J2294" s="11"/>
      <c r="K2294" s="11"/>
      <c r="L2294" s="9"/>
      <c r="M2294" s="9"/>
      <c r="N2294" s="14" t="s">
        <v>12</v>
      </c>
      <c r="O2294" s="11">
        <v>2</v>
      </c>
      <c r="P2294" s="11"/>
      <c r="Q2294" s="11"/>
      <c r="R2294" s="11"/>
      <c r="S2294" s="9"/>
      <c r="T2294" s="9"/>
      <c r="U2294" s="9"/>
      <c r="V2294" s="27" t="s">
        <v>47</v>
      </c>
      <c r="W2294" s="9"/>
      <c r="X2294" s="17" t="s">
        <v>27</v>
      </c>
      <c r="Y2294" s="9"/>
      <c r="Z2294" s="9"/>
      <c r="AA2294" s="9"/>
    </row>
    <row r="2295" spans="1:27" ht="31.5" thickTop="1" thickBot="1" x14ac:dyDescent="0.3">
      <c r="A2295" s="9"/>
      <c r="B2295" s="9"/>
      <c r="C2295" s="9"/>
      <c r="D2295" s="9"/>
      <c r="E2295" s="11"/>
      <c r="F2295" s="11"/>
      <c r="G2295" s="14" t="s">
        <v>33</v>
      </c>
      <c r="H2295" s="20">
        <f>H2281</f>
        <v>232.5</v>
      </c>
      <c r="I2295" s="11" t="s">
        <v>31</v>
      </c>
      <c r="J2295" s="11" t="s">
        <v>30</v>
      </c>
      <c r="K2295" s="11" t="s">
        <v>34</v>
      </c>
      <c r="L2295" s="10" t="s">
        <v>32</v>
      </c>
      <c r="M2295" s="10"/>
      <c r="N2295" s="14" t="s">
        <v>33</v>
      </c>
      <c r="O2295" s="20">
        <f>O2281</f>
        <v>260</v>
      </c>
      <c r="P2295" s="11" t="s">
        <v>31</v>
      </c>
      <c r="Q2295" s="11" t="s">
        <v>30</v>
      </c>
      <c r="R2295" s="11" t="s">
        <v>34</v>
      </c>
      <c r="S2295" s="10" t="s">
        <v>32</v>
      </c>
      <c r="T2295" s="10"/>
      <c r="U2295" s="26" t="s">
        <v>34</v>
      </c>
      <c r="V2295" s="26" t="s">
        <v>48</v>
      </c>
      <c r="W2295" s="26" t="s">
        <v>34</v>
      </c>
      <c r="X2295" s="26" t="s">
        <v>48</v>
      </c>
      <c r="Y2295" s="9"/>
      <c r="Z2295" s="9"/>
      <c r="AA2295" s="9"/>
    </row>
    <row r="2296" spans="1:27" ht="16.5" thickTop="1" thickBot="1" x14ac:dyDescent="0.3">
      <c r="A2296" s="9"/>
      <c r="B2296" s="9"/>
      <c r="C2296" s="9"/>
      <c r="D2296" s="9"/>
      <c r="E2296" s="11"/>
      <c r="F2296" s="11"/>
      <c r="G2296" s="14"/>
      <c r="H2296" s="11"/>
      <c r="I2296" s="15">
        <v>5</v>
      </c>
      <c r="J2296" s="11">
        <v>40</v>
      </c>
      <c r="K2296" s="12">
        <f>CEILING(H2295*J2296/100*0.9,2.5)</f>
        <v>85</v>
      </c>
      <c r="M2296" s="9"/>
      <c r="N2296" s="14"/>
      <c r="O2296" s="11"/>
      <c r="P2296" s="15">
        <v>3</v>
      </c>
      <c r="Q2296" s="11">
        <v>70</v>
      </c>
      <c r="R2296" s="12">
        <f>CEILING(O2295*Q2296/100*0.9,5)</f>
        <v>165</v>
      </c>
      <c r="T2296" s="9"/>
      <c r="U2296" s="8">
        <f>IF(V2278&gt;11.5,U2278+2.5,U2278)</f>
        <v>60</v>
      </c>
      <c r="W2296" s="8">
        <f>IF(X2278&gt;11.5,W2278+2.5,W2278)</f>
        <v>42.5</v>
      </c>
      <c r="X2296" s="24"/>
      <c r="Y2296" s="9"/>
      <c r="Z2296" s="9"/>
      <c r="AA2296" s="9"/>
    </row>
    <row r="2297" spans="1:27" ht="16.5" thickTop="1" thickBot="1" x14ac:dyDescent="0.3">
      <c r="A2297" s="9"/>
      <c r="B2297" s="9"/>
      <c r="C2297" s="9"/>
      <c r="D2297" s="9"/>
      <c r="E2297" s="11"/>
      <c r="F2297" s="11"/>
      <c r="G2297" s="14"/>
      <c r="H2297" s="11"/>
      <c r="I2297" s="15">
        <v>5</v>
      </c>
      <c r="J2297" s="11">
        <v>40</v>
      </c>
      <c r="K2297" s="12">
        <f>CEILING(H2295*J2297/100*0.9,2.5)</f>
        <v>85</v>
      </c>
      <c r="M2297" s="9"/>
      <c r="N2297" s="14"/>
      <c r="O2297" s="11"/>
      <c r="P2297" s="15">
        <v>3</v>
      </c>
      <c r="Q2297" s="11">
        <v>70</v>
      </c>
      <c r="R2297" s="12">
        <f>CEILING(O2295*Q2297/100*0.9,5)</f>
        <v>165</v>
      </c>
      <c r="T2297" s="9"/>
      <c r="U2297" s="8">
        <f>U2296</f>
        <v>60</v>
      </c>
      <c r="W2297" s="8">
        <f>W2296</f>
        <v>42.5</v>
      </c>
      <c r="X2297" s="24"/>
      <c r="Y2297" s="9"/>
      <c r="Z2297" s="9"/>
      <c r="AA2297" s="9"/>
    </row>
    <row r="2298" spans="1:27" ht="16.5" thickTop="1" thickBot="1" x14ac:dyDescent="0.3">
      <c r="A2298" s="9"/>
      <c r="B2298" s="9"/>
      <c r="C2298" s="9"/>
      <c r="D2298" s="9"/>
      <c r="E2298" s="11"/>
      <c r="F2298" s="11"/>
      <c r="G2298" s="14"/>
      <c r="H2298" s="11"/>
      <c r="I2298" s="15">
        <v>5</v>
      </c>
      <c r="J2298" s="11">
        <v>50</v>
      </c>
      <c r="K2298" s="12">
        <f>CEILING(H2295*J2298/100*0.9,2.5)</f>
        <v>105</v>
      </c>
      <c r="M2298" s="9"/>
      <c r="N2298" s="14"/>
      <c r="O2298" s="11"/>
      <c r="P2298" s="15">
        <v>3</v>
      </c>
      <c r="Q2298" s="11">
        <v>80</v>
      </c>
      <c r="R2298" s="12">
        <f>CEILING(O2295*Q2298/100*0.9,5)</f>
        <v>190</v>
      </c>
      <c r="T2298" s="9"/>
      <c r="U2298" s="8">
        <f>U2297</f>
        <v>60</v>
      </c>
      <c r="W2298" s="8">
        <f>W2297</f>
        <v>42.5</v>
      </c>
      <c r="X2298" s="24"/>
      <c r="Y2298" s="9"/>
      <c r="Z2298" s="9"/>
      <c r="AA2298" s="9"/>
    </row>
    <row r="2299" spans="1:27" ht="16.5" thickTop="1" thickBot="1" x14ac:dyDescent="0.3">
      <c r="A2299" s="9"/>
      <c r="B2299" s="9"/>
      <c r="C2299" s="9"/>
      <c r="D2299" s="9"/>
      <c r="E2299" s="11"/>
      <c r="F2299" s="11"/>
      <c r="G2299" s="14"/>
      <c r="H2299" s="11"/>
      <c r="I2299" s="15">
        <v>5</v>
      </c>
      <c r="J2299" s="11">
        <v>50</v>
      </c>
      <c r="K2299" s="12">
        <f>CEILING(H2295*J2299/100*0.9,2.5)</f>
        <v>105</v>
      </c>
      <c r="M2299" s="9"/>
      <c r="N2299" s="14"/>
      <c r="O2299" s="11"/>
      <c r="P2299" s="15">
        <v>3</v>
      </c>
      <c r="Q2299" s="11">
        <v>80</v>
      </c>
      <c r="R2299" s="12">
        <f>CEILING(O2295*Q2299/100*0.9,5)</f>
        <v>190</v>
      </c>
      <c r="T2299" s="9"/>
      <c r="U2299" s="8">
        <f>U2298</f>
        <v>60</v>
      </c>
      <c r="W2299" s="8">
        <f>W2298</f>
        <v>42.5</v>
      </c>
      <c r="X2299" s="25"/>
      <c r="Y2299" s="9"/>
      <c r="Z2299" s="9"/>
      <c r="AA2299" s="9"/>
    </row>
    <row r="2300" spans="1:27" ht="16.5" thickTop="1" thickBot="1" x14ac:dyDescent="0.3">
      <c r="A2300" s="9"/>
      <c r="B2300" s="9"/>
      <c r="C2300" s="9"/>
      <c r="D2300" s="9"/>
      <c r="E2300" s="11"/>
      <c r="F2300" s="11"/>
      <c r="G2300" s="14"/>
      <c r="H2300" s="11"/>
      <c r="I2300" s="16">
        <v>5</v>
      </c>
      <c r="J2300" s="11">
        <v>60</v>
      </c>
      <c r="K2300" s="12">
        <f>CEILING(H2295*J2300/100*0.9,2.5)</f>
        <v>127.5</v>
      </c>
      <c r="M2300" s="9"/>
      <c r="N2300" s="14"/>
      <c r="O2300" s="11"/>
      <c r="P2300" s="16">
        <v>3</v>
      </c>
      <c r="Q2300" s="11">
        <v>90</v>
      </c>
      <c r="R2300" s="12">
        <f>CEILING(O2295*Q2300/100*0.9,5)</f>
        <v>215</v>
      </c>
      <c r="T2300" s="9"/>
      <c r="U2300" s="9"/>
      <c r="V2300" s="9"/>
      <c r="W2300" s="9"/>
      <c r="X2300" s="9"/>
      <c r="Y2300" s="9"/>
      <c r="Z2300" s="9"/>
      <c r="AA2300" s="9"/>
    </row>
    <row r="2301" spans="1:27" ht="16.5" thickTop="1" thickBot="1" x14ac:dyDescent="0.3">
      <c r="A2301" s="9"/>
      <c r="B2301" s="1" t="s">
        <v>177</v>
      </c>
      <c r="C2301">
        <f>IF(H2301&gt;3.4,0,H2301)+IF(O2301&gt;3.4,0,O2301)</f>
        <v>4</v>
      </c>
      <c r="D2301" t="s">
        <v>15</v>
      </c>
      <c r="E2301" t="s">
        <v>2</v>
      </c>
      <c r="F2301" s="9"/>
      <c r="G2301" s="14" t="s">
        <v>14</v>
      </c>
      <c r="H2301" s="11">
        <v>1</v>
      </c>
      <c r="I2301" s="11"/>
      <c r="J2301" s="11"/>
      <c r="K2301" s="11"/>
      <c r="L2301" s="9"/>
      <c r="M2301" s="9"/>
      <c r="N2301" s="14" t="s">
        <v>12</v>
      </c>
      <c r="O2301" s="11">
        <v>3</v>
      </c>
      <c r="P2301" s="11"/>
      <c r="Q2301" s="11"/>
      <c r="R2301" s="11"/>
      <c r="S2301" s="9"/>
      <c r="T2301" s="9"/>
      <c r="U2301" s="30"/>
      <c r="V2301" s="29" t="s">
        <v>49</v>
      </c>
      <c r="W2301" s="9"/>
      <c r="X2301" s="31" t="s">
        <v>27</v>
      </c>
      <c r="Y2301" s="9"/>
      <c r="Z2301" s="9"/>
      <c r="AA2301" s="9"/>
    </row>
    <row r="2302" spans="1:27" ht="31.5" thickTop="1" thickBot="1" x14ac:dyDescent="0.3">
      <c r="A2302" s="9"/>
      <c r="B2302" s="9"/>
      <c r="C2302" s="9"/>
      <c r="D2302" s="9"/>
      <c r="E2302" s="11"/>
      <c r="F2302" s="11"/>
      <c r="G2302" s="14" t="s">
        <v>33</v>
      </c>
      <c r="H2302" s="20">
        <f>H2295+IF(L2284&lt;3.5,2.5,5)</f>
        <v>235</v>
      </c>
      <c r="I2302" s="11" t="s">
        <v>31</v>
      </c>
      <c r="J2302" s="11" t="s">
        <v>30</v>
      </c>
      <c r="K2302" s="11" t="s">
        <v>34</v>
      </c>
      <c r="L2302" s="10" t="s">
        <v>32</v>
      </c>
      <c r="M2302" s="10"/>
      <c r="N2302" s="14"/>
      <c r="O2302" s="20">
        <f>O2295</f>
        <v>260</v>
      </c>
      <c r="P2302" s="11" t="s">
        <v>31</v>
      </c>
      <c r="Q2302" s="11" t="s">
        <v>30</v>
      </c>
      <c r="R2302" s="11" t="s">
        <v>34</v>
      </c>
      <c r="S2302" s="10" t="s">
        <v>32</v>
      </c>
      <c r="T2302" s="10"/>
      <c r="U2302" s="26" t="s">
        <v>34</v>
      </c>
      <c r="V2302" s="26" t="s">
        <v>48</v>
      </c>
      <c r="W2302" s="26" t="s">
        <v>34</v>
      </c>
      <c r="X2302" s="26" t="s">
        <v>48</v>
      </c>
      <c r="Y2302" s="9"/>
      <c r="Z2302" s="9"/>
      <c r="AA2302" s="9"/>
    </row>
    <row r="2303" spans="1:27" ht="16.5" thickTop="1" thickBot="1" x14ac:dyDescent="0.3">
      <c r="A2303" s="9"/>
      <c r="B2303" s="9"/>
      <c r="C2303" s="9"/>
      <c r="D2303" s="9"/>
      <c r="E2303" s="11"/>
      <c r="F2303" s="11"/>
      <c r="G2303" s="14"/>
      <c r="H2303" s="11"/>
      <c r="I2303" s="15">
        <v>5</v>
      </c>
      <c r="J2303" s="11">
        <v>65</v>
      </c>
      <c r="K2303" s="12">
        <f>CEILING(H2302*J2303/100*0.9,2.5)</f>
        <v>137.5</v>
      </c>
      <c r="M2303" s="9"/>
      <c r="N2303" s="14"/>
      <c r="O2303" s="11"/>
      <c r="P2303" s="15">
        <v>5</v>
      </c>
      <c r="Q2303" s="11">
        <v>75</v>
      </c>
      <c r="R2303" s="12">
        <f>CEILING(O2302*0.9*Q2303/100,5)</f>
        <v>180</v>
      </c>
      <c r="T2303" s="9"/>
      <c r="U2303" s="8">
        <f>IF(V2285&gt;11.5,U2285+2.5,U2285)</f>
        <v>70</v>
      </c>
      <c r="V2303" s="4"/>
      <c r="W2303" s="8">
        <f>IF(X2299&gt;11.5,W2299+2.5,W2299)</f>
        <v>42.5</v>
      </c>
      <c r="X2303" s="24"/>
      <c r="Y2303" s="9"/>
      <c r="Z2303" s="9"/>
      <c r="AA2303" s="9"/>
    </row>
    <row r="2304" spans="1:27" ht="16.5" thickTop="1" thickBot="1" x14ac:dyDescent="0.3">
      <c r="A2304" s="9"/>
      <c r="B2304" s="9"/>
      <c r="C2304" s="9"/>
      <c r="D2304" s="9"/>
      <c r="E2304" s="11"/>
      <c r="F2304" s="11"/>
      <c r="G2304" s="14"/>
      <c r="H2304" s="11"/>
      <c r="I2304" s="15">
        <v>5</v>
      </c>
      <c r="J2304" s="11">
        <v>65</v>
      </c>
      <c r="K2304" s="12">
        <f>CEILING(H2302*J2304/100*0.9,2.5)</f>
        <v>137.5</v>
      </c>
      <c r="M2304" s="9"/>
      <c r="N2304" s="14"/>
      <c r="O2304" s="11"/>
      <c r="P2304" s="15">
        <v>3</v>
      </c>
      <c r="Q2304" s="11">
        <v>85</v>
      </c>
      <c r="R2304" s="12">
        <f>CEILING(O2302*0.9*Q2304/100,5)</f>
        <v>200</v>
      </c>
      <c r="T2304" s="9"/>
      <c r="U2304" s="8">
        <f>U2303</f>
        <v>70</v>
      </c>
      <c r="V2304" s="4"/>
      <c r="W2304" s="8">
        <f>W2303</f>
        <v>42.5</v>
      </c>
      <c r="X2304" s="24"/>
      <c r="Y2304" s="9"/>
      <c r="Z2304" s="9"/>
      <c r="AA2304" s="9"/>
    </row>
    <row r="2305" spans="1:27" ht="16.5" thickTop="1" thickBot="1" x14ac:dyDescent="0.3">
      <c r="A2305" s="9"/>
      <c r="B2305" s="9"/>
      <c r="C2305" s="9"/>
      <c r="D2305" s="9"/>
      <c r="E2305" s="11"/>
      <c r="F2305" s="11"/>
      <c r="G2305" s="14"/>
      <c r="H2305" s="11"/>
      <c r="I2305" s="15">
        <v>5</v>
      </c>
      <c r="J2305" s="11">
        <v>75</v>
      </c>
      <c r="K2305" s="12">
        <f>CEILING(H2302*J2305/100*0.9,2.5)</f>
        <v>160</v>
      </c>
      <c r="M2305" s="9"/>
      <c r="N2305" s="14"/>
      <c r="O2305" s="11" t="s">
        <v>35</v>
      </c>
      <c r="P2305" s="15">
        <v>1</v>
      </c>
      <c r="Q2305" s="11">
        <v>95</v>
      </c>
      <c r="R2305" s="12">
        <f>CEILING(O2302*0.9*Q2305/100,5)</f>
        <v>225</v>
      </c>
      <c r="T2305" s="9"/>
      <c r="U2305" s="8">
        <f>U2304</f>
        <v>70</v>
      </c>
      <c r="V2305" s="4"/>
      <c r="W2305" s="8">
        <f>W2304</f>
        <v>42.5</v>
      </c>
      <c r="X2305" s="24"/>
      <c r="Y2305" s="9"/>
      <c r="Z2305" s="9"/>
      <c r="AA2305" s="9"/>
    </row>
    <row r="2306" spans="1:27" ht="16.5" thickTop="1" thickBot="1" x14ac:dyDescent="0.3">
      <c r="A2306" s="9"/>
      <c r="B2306" s="9"/>
      <c r="C2306" s="9"/>
      <c r="D2306" s="9"/>
      <c r="E2306" s="11"/>
      <c r="F2306" s="11"/>
      <c r="G2306" s="14"/>
      <c r="H2306" s="11"/>
      <c r="I2306" s="15">
        <v>5</v>
      </c>
      <c r="J2306" s="11">
        <v>75</v>
      </c>
      <c r="K2306" s="12">
        <f>CEILING(H2302*J2306/100*0.9,2.5)</f>
        <v>160</v>
      </c>
      <c r="M2306" s="9"/>
      <c r="N2306" s="14"/>
      <c r="O2306" s="11"/>
      <c r="P2306" s="11"/>
      <c r="Q2306" s="11"/>
      <c r="R2306" s="11"/>
      <c r="S2306" s="9"/>
      <c r="T2306" s="9"/>
      <c r="U2306" s="8">
        <f>U2305</f>
        <v>70</v>
      </c>
      <c r="V2306" s="4"/>
      <c r="W2306" s="8">
        <f>W2305</f>
        <v>42.5</v>
      </c>
      <c r="X2306" s="25"/>
      <c r="Y2306" s="9"/>
      <c r="Z2306" s="9"/>
      <c r="AA2306" s="9"/>
    </row>
    <row r="2307" spans="1:27" ht="16.5" thickTop="1" thickBot="1" x14ac:dyDescent="0.3">
      <c r="A2307" s="9"/>
      <c r="B2307" s="9"/>
      <c r="C2307" s="9"/>
      <c r="D2307" s="9"/>
      <c r="E2307" s="11"/>
      <c r="F2307" s="11"/>
      <c r="G2307" s="14"/>
      <c r="H2307" s="11"/>
      <c r="I2307" s="15">
        <v>5</v>
      </c>
      <c r="J2307" s="11">
        <v>85</v>
      </c>
      <c r="K2307" s="12">
        <f>CEILING(H2302*J2307/100*0.9,2.5)</f>
        <v>180</v>
      </c>
      <c r="M2307" s="9"/>
      <c r="N2307" s="14"/>
      <c r="O2307" s="11"/>
      <c r="P2307" s="11"/>
      <c r="Q2307" s="11"/>
      <c r="R2307" s="11"/>
      <c r="S2307" s="9"/>
      <c r="T2307" s="9"/>
      <c r="U2307" s="9"/>
      <c r="V2307" s="9"/>
      <c r="W2307" s="9"/>
      <c r="X2307" s="9"/>
      <c r="Y2307" s="9"/>
      <c r="Z2307" s="9"/>
      <c r="AA2307" s="9"/>
    </row>
    <row r="2308" spans="1:27" ht="16.5" thickTop="1" thickBot="1" x14ac:dyDescent="0.3">
      <c r="A2308" s="9"/>
      <c r="B2308" s="9"/>
      <c r="C2308">
        <f>IF(H2308&gt;3.4,0,H2308)+IF(O2308&gt;3.4,0,O2308)</f>
        <v>4</v>
      </c>
      <c r="D2308" t="s">
        <v>16</v>
      </c>
      <c r="E2308" t="s">
        <v>3</v>
      </c>
      <c r="F2308" s="9"/>
      <c r="G2308" s="14" t="s">
        <v>4</v>
      </c>
      <c r="H2308" s="11">
        <v>1</v>
      </c>
      <c r="I2308" s="11"/>
      <c r="J2308" s="11"/>
      <c r="K2308" s="11"/>
      <c r="L2308" s="9"/>
      <c r="M2308" s="9"/>
      <c r="N2308" s="14" t="s">
        <v>13</v>
      </c>
      <c r="O2308" s="11">
        <v>3</v>
      </c>
      <c r="P2308" s="11"/>
      <c r="Q2308" s="11"/>
      <c r="R2308" s="11"/>
      <c r="S2308" s="9"/>
      <c r="T2308" s="9"/>
      <c r="U2308" s="9"/>
      <c r="V2308" s="28" t="s">
        <v>28</v>
      </c>
      <c r="W2308" s="9"/>
      <c r="X2308" s="27" t="s">
        <v>25</v>
      </c>
      <c r="Y2308" s="9"/>
      <c r="Z2308" s="27" t="s">
        <v>26</v>
      </c>
      <c r="AA2308" s="9"/>
    </row>
    <row r="2309" spans="1:27" ht="31.5" thickTop="1" thickBot="1" x14ac:dyDescent="0.3">
      <c r="A2309" s="9"/>
      <c r="B2309" s="9"/>
      <c r="C2309" s="9"/>
      <c r="D2309" s="9"/>
      <c r="E2309" s="11"/>
      <c r="F2309" s="11"/>
      <c r="G2309" s="14" t="s">
        <v>33</v>
      </c>
      <c r="H2309" s="20">
        <f>H2267+IF(L2270&lt;3.5,2.5,5)</f>
        <v>132.5</v>
      </c>
      <c r="I2309" s="11" t="s">
        <v>31</v>
      </c>
      <c r="J2309" s="11" t="s">
        <v>30</v>
      </c>
      <c r="K2309" s="11" t="s">
        <v>34</v>
      </c>
      <c r="L2309" s="10" t="s">
        <v>32</v>
      </c>
      <c r="M2309" s="10"/>
      <c r="N2309" s="14"/>
      <c r="O2309" s="20">
        <f>O2288</f>
        <v>300</v>
      </c>
      <c r="P2309" s="11" t="s">
        <v>31</v>
      </c>
      <c r="Q2309" s="11" t="s">
        <v>30</v>
      </c>
      <c r="R2309" s="11" t="s">
        <v>34</v>
      </c>
      <c r="S2309" s="10" t="s">
        <v>32</v>
      </c>
      <c r="T2309" s="10"/>
      <c r="U2309" s="26" t="s">
        <v>34</v>
      </c>
      <c r="V2309" s="26" t="s">
        <v>48</v>
      </c>
      <c r="W2309" s="26" t="s">
        <v>34</v>
      </c>
      <c r="X2309" s="26" t="s">
        <v>48</v>
      </c>
      <c r="Y2309" s="26" t="s">
        <v>34</v>
      </c>
      <c r="Z2309" s="26" t="s">
        <v>48</v>
      </c>
      <c r="AA2309" s="9"/>
    </row>
    <row r="2310" spans="1:27" ht="16.5" thickTop="1" thickBot="1" x14ac:dyDescent="0.3">
      <c r="A2310" s="9"/>
      <c r="B2310" s="9"/>
      <c r="C2310" s="9"/>
      <c r="D2310" s="9"/>
      <c r="E2310" s="11"/>
      <c r="F2310" s="11"/>
      <c r="G2310" s="14"/>
      <c r="H2310" s="11"/>
      <c r="I2310" s="15">
        <v>5</v>
      </c>
      <c r="J2310" s="11">
        <v>65</v>
      </c>
      <c r="K2310" s="12">
        <f>CEILING(H2309*J2310/100*0.9,2.5)</f>
        <v>80</v>
      </c>
      <c r="M2310" s="9"/>
      <c r="N2310" s="14"/>
      <c r="O2310" s="11"/>
      <c r="P2310" s="15">
        <v>5</v>
      </c>
      <c r="Q2310" s="11">
        <v>75</v>
      </c>
      <c r="R2310" s="12">
        <f>CEILING(O2309*0.9*Q2310/100,5)</f>
        <v>205</v>
      </c>
      <c r="T2310" s="9"/>
      <c r="U2310" s="8">
        <f>IF(V2292&gt;11.5,U2292+2.5,U2292)</f>
        <v>17.5</v>
      </c>
      <c r="V2310" s="4"/>
      <c r="W2310" s="8">
        <f>IF(X2292&gt;11.5,W2292+2.5,W2292)</f>
        <v>35</v>
      </c>
      <c r="X2310" s="24"/>
      <c r="Y2310" s="8">
        <f>IF(Z2292&gt;11.5,Y2292+2,Y2292)</f>
        <v>8</v>
      </c>
      <c r="Z2310" s="24"/>
      <c r="AA2310" s="9"/>
    </row>
    <row r="2311" spans="1:27" ht="16.5" thickTop="1" thickBot="1" x14ac:dyDescent="0.3">
      <c r="A2311" s="9"/>
      <c r="B2311" s="9"/>
      <c r="C2311" s="9"/>
      <c r="D2311" s="9"/>
      <c r="E2311" s="11"/>
      <c r="F2311" s="11"/>
      <c r="G2311" s="14"/>
      <c r="H2311" s="11"/>
      <c r="I2311" s="15">
        <v>5</v>
      </c>
      <c r="J2311" s="11">
        <v>65</v>
      </c>
      <c r="K2311" s="12">
        <f>CEILING(H2309*J2311/100*0.9,2.5)</f>
        <v>80</v>
      </c>
      <c r="M2311" s="9"/>
      <c r="N2311" s="14"/>
      <c r="O2311" s="11"/>
      <c r="P2311" s="15">
        <v>3</v>
      </c>
      <c r="Q2311" s="11">
        <v>85</v>
      </c>
      <c r="R2311" s="12">
        <f>CEILING(O2309*0.9*Q2311/100,5)</f>
        <v>230</v>
      </c>
      <c r="T2311" s="9"/>
      <c r="U2311" s="8">
        <f>U2310</f>
        <v>17.5</v>
      </c>
      <c r="V2311" s="3"/>
      <c r="W2311" s="8">
        <f>W2310</f>
        <v>35</v>
      </c>
      <c r="X2311" s="24"/>
      <c r="Y2311" s="8">
        <f>Y2310</f>
        <v>8</v>
      </c>
      <c r="Z2311" s="24"/>
      <c r="AA2311" s="9"/>
    </row>
    <row r="2312" spans="1:27" ht="16.5" thickTop="1" thickBot="1" x14ac:dyDescent="0.3">
      <c r="A2312" s="9"/>
      <c r="B2312" s="9"/>
      <c r="C2312" s="9"/>
      <c r="D2312" s="9"/>
      <c r="E2312" s="11"/>
      <c r="F2312" s="11"/>
      <c r="G2312" s="14"/>
      <c r="H2312" s="11"/>
      <c r="I2312" s="15">
        <v>5</v>
      </c>
      <c r="J2312" s="11">
        <v>75</v>
      </c>
      <c r="K2312" s="12">
        <f>CEILING(H2309*J2312/100*0.9,2.5)</f>
        <v>90</v>
      </c>
      <c r="M2312" s="9"/>
      <c r="N2312" s="14"/>
      <c r="O2312" s="11" t="s">
        <v>35</v>
      </c>
      <c r="P2312" s="15">
        <v>1</v>
      </c>
      <c r="Q2312" s="11">
        <v>95</v>
      </c>
      <c r="R2312" s="12">
        <f>CEILING(O2309*0.9*Q2312/100,5)</f>
        <v>260</v>
      </c>
      <c r="T2312" s="9"/>
      <c r="U2312" s="8">
        <f>U2311</f>
        <v>17.5</v>
      </c>
      <c r="W2312" s="8">
        <f>W2311</f>
        <v>35</v>
      </c>
      <c r="X2312" s="24"/>
      <c r="Y2312" s="8">
        <f>Y2311</f>
        <v>8</v>
      </c>
      <c r="Z2312" s="24"/>
      <c r="AA2312" s="9"/>
    </row>
    <row r="2313" spans="1:27" ht="16.5" thickTop="1" thickBot="1" x14ac:dyDescent="0.3">
      <c r="A2313" s="9"/>
      <c r="B2313" s="9"/>
      <c r="C2313" s="9"/>
      <c r="D2313" s="9"/>
      <c r="E2313" s="11"/>
      <c r="F2313" s="11"/>
      <c r="G2313" s="14"/>
      <c r="H2313" s="11"/>
      <c r="I2313" s="15">
        <v>5</v>
      </c>
      <c r="J2313" s="11">
        <v>75</v>
      </c>
      <c r="K2313" s="12">
        <f>CEILING(H2309*J2313/100*0.9,2.5)</f>
        <v>90</v>
      </c>
      <c r="M2313" s="9"/>
      <c r="N2313" s="14"/>
      <c r="O2313" s="11"/>
      <c r="P2313" s="11"/>
      <c r="Q2313" s="11"/>
      <c r="R2313" s="11"/>
      <c r="S2313" s="9"/>
      <c r="T2313" s="9"/>
      <c r="U2313" s="8">
        <f>U2312</f>
        <v>17.5</v>
      </c>
      <c r="W2313" s="8">
        <f>W2312</f>
        <v>35</v>
      </c>
      <c r="X2313" s="25"/>
      <c r="Y2313" s="8">
        <f>Y2312</f>
        <v>8</v>
      </c>
      <c r="Z2313" s="25"/>
      <c r="AA2313" s="9"/>
    </row>
    <row r="2314" spans="1:27" ht="16.5" thickTop="1" thickBot="1" x14ac:dyDescent="0.3">
      <c r="A2314" s="9"/>
      <c r="B2314" s="9"/>
      <c r="C2314" s="9"/>
      <c r="D2314" s="9"/>
      <c r="E2314" s="11"/>
      <c r="F2314" s="11"/>
      <c r="G2314" s="14"/>
      <c r="H2314" s="11"/>
      <c r="I2314" s="15">
        <v>5</v>
      </c>
      <c r="J2314" s="11">
        <v>85</v>
      </c>
      <c r="K2314" s="12">
        <f>CEILING(H2309*J2314/100*0.9,2.5)</f>
        <v>102.5</v>
      </c>
      <c r="M2314" s="9"/>
      <c r="N2314" s="14"/>
      <c r="O2314" s="11"/>
      <c r="P2314" s="11"/>
      <c r="Q2314" s="11"/>
      <c r="R2314" s="11"/>
      <c r="S2314" s="9"/>
      <c r="T2314" s="9"/>
      <c r="U2314" s="9"/>
      <c r="V2314" s="9"/>
      <c r="W2314" s="9"/>
      <c r="X2314" s="9"/>
      <c r="Y2314" s="9"/>
      <c r="Z2314" s="9"/>
      <c r="AA2314" s="9"/>
    </row>
    <row r="2315" spans="1:27" ht="16.5" thickTop="1" thickBot="1" x14ac:dyDescent="0.3">
      <c r="A2315" s="9"/>
      <c r="B2315" s="9"/>
      <c r="C2315">
        <f>IF(H2315&gt;3.4,0,H2315)+IF(O2315&gt;3.4,0,O2315)</f>
        <v>2</v>
      </c>
      <c r="D2315" t="s">
        <v>17</v>
      </c>
      <c r="E2315" t="s">
        <v>2</v>
      </c>
      <c r="F2315" s="9"/>
      <c r="G2315" s="14" t="s">
        <v>14</v>
      </c>
      <c r="H2315" s="11">
        <v>2</v>
      </c>
      <c r="I2315" s="11"/>
      <c r="J2315" s="11"/>
      <c r="K2315" s="11"/>
      <c r="L2315" s="9"/>
      <c r="M2315" s="9"/>
      <c r="N2315" s="14" t="s">
        <v>12</v>
      </c>
      <c r="O2315" s="11">
        <v>4</v>
      </c>
      <c r="P2315" s="11"/>
      <c r="Q2315" s="11"/>
      <c r="R2315" s="11"/>
      <c r="S2315" s="9"/>
      <c r="T2315" s="9"/>
      <c r="U2315" s="9"/>
      <c r="V2315" s="27" t="s">
        <v>47</v>
      </c>
      <c r="W2315" s="9"/>
      <c r="X2315" s="17" t="s">
        <v>27</v>
      </c>
      <c r="Y2315" s="9"/>
      <c r="Z2315" s="9"/>
      <c r="AA2315" s="9"/>
    </row>
    <row r="2316" spans="1:27" ht="31.5" thickTop="1" thickBot="1" x14ac:dyDescent="0.3">
      <c r="A2316" s="9"/>
      <c r="B2316" s="9"/>
      <c r="C2316" s="9"/>
      <c r="D2316" s="9"/>
      <c r="E2316" s="11"/>
      <c r="F2316" s="11"/>
      <c r="G2316" s="14" t="s">
        <v>33</v>
      </c>
      <c r="H2316" s="19">
        <f>H2302</f>
        <v>235</v>
      </c>
      <c r="I2316" s="11" t="s">
        <v>31</v>
      </c>
      <c r="J2316" s="11" t="s">
        <v>30</v>
      </c>
      <c r="K2316" s="11" t="s">
        <v>34</v>
      </c>
      <c r="L2316" s="10" t="s">
        <v>32</v>
      </c>
      <c r="M2316" s="10"/>
      <c r="N2316" s="14" t="s">
        <v>33</v>
      </c>
      <c r="O2316" s="20">
        <f>O2302</f>
        <v>260</v>
      </c>
      <c r="P2316" s="11" t="s">
        <v>31</v>
      </c>
      <c r="Q2316" s="11" t="s">
        <v>30</v>
      </c>
      <c r="R2316" s="11" t="s">
        <v>34</v>
      </c>
      <c r="S2316" s="10" t="s">
        <v>32</v>
      </c>
      <c r="T2316" s="10"/>
      <c r="U2316" s="26" t="s">
        <v>34</v>
      </c>
      <c r="V2316" s="26" t="s">
        <v>48</v>
      </c>
      <c r="W2316" s="26" t="s">
        <v>34</v>
      </c>
      <c r="X2316" s="26" t="s">
        <v>48</v>
      </c>
      <c r="Y2316" s="9"/>
      <c r="Z2316" s="9"/>
      <c r="AA2316" s="9"/>
    </row>
    <row r="2317" spans="1:27" ht="16.5" thickTop="1" thickBot="1" x14ac:dyDescent="0.3">
      <c r="A2317" s="9"/>
      <c r="B2317" s="9"/>
      <c r="C2317" s="9"/>
      <c r="D2317" s="9"/>
      <c r="E2317" s="11"/>
      <c r="F2317" s="11"/>
      <c r="G2317" s="14"/>
      <c r="H2317" s="11"/>
      <c r="I2317" s="15">
        <v>3</v>
      </c>
      <c r="J2317" s="11">
        <v>70</v>
      </c>
      <c r="K2317" s="12">
        <f>CEILING(H2316*J2317/100*0.9,2.5)</f>
        <v>150</v>
      </c>
      <c r="M2317" s="9"/>
      <c r="N2317" s="14"/>
      <c r="O2317" s="11"/>
      <c r="P2317" s="15">
        <v>5</v>
      </c>
      <c r="Q2317" s="11">
        <v>40</v>
      </c>
      <c r="R2317" s="12">
        <f>CEILING(O2316*Q2317/100*0.9,5)</f>
        <v>95</v>
      </c>
      <c r="T2317" s="9"/>
      <c r="U2317" s="8">
        <f>IF(V2299&gt;11.5,U2299+2.5,U2299)</f>
        <v>60</v>
      </c>
      <c r="W2317" s="8">
        <f>IF(X2299&gt;11.5,W2299+2.5,W2299)</f>
        <v>42.5</v>
      </c>
      <c r="X2317" s="24"/>
      <c r="Y2317" s="9"/>
      <c r="Z2317" s="9"/>
      <c r="AA2317" s="9"/>
    </row>
    <row r="2318" spans="1:27" ht="16.5" thickTop="1" thickBot="1" x14ac:dyDescent="0.3">
      <c r="A2318" s="9"/>
      <c r="B2318" s="9"/>
      <c r="C2318" s="9"/>
      <c r="D2318" s="9"/>
      <c r="E2318" s="11"/>
      <c r="F2318" s="11"/>
      <c r="G2318" s="14"/>
      <c r="H2318" s="11"/>
      <c r="I2318" s="15">
        <v>3</v>
      </c>
      <c r="J2318" s="11">
        <v>70</v>
      </c>
      <c r="K2318" s="12">
        <f>CEILING(H2316*J2318/100*0.9,2.5)</f>
        <v>150</v>
      </c>
      <c r="M2318" s="9"/>
      <c r="N2318" s="14"/>
      <c r="O2318" s="11"/>
      <c r="P2318" s="15">
        <v>5</v>
      </c>
      <c r="Q2318" s="11">
        <v>40</v>
      </c>
      <c r="R2318" s="12">
        <f>CEILING(O2316*Q2318/100*0.9,5)</f>
        <v>95</v>
      </c>
      <c r="T2318" s="9"/>
      <c r="U2318" s="8">
        <f>U2317</f>
        <v>60</v>
      </c>
      <c r="W2318" s="8">
        <f>W2317</f>
        <v>42.5</v>
      </c>
      <c r="X2318" s="24"/>
      <c r="Y2318" s="9"/>
      <c r="Z2318" s="9"/>
      <c r="AA2318" s="9"/>
    </row>
    <row r="2319" spans="1:27" ht="16.5" thickTop="1" thickBot="1" x14ac:dyDescent="0.3">
      <c r="A2319" s="9"/>
      <c r="B2319" s="9"/>
      <c r="C2319" s="9"/>
      <c r="D2319" s="9"/>
      <c r="E2319" s="11"/>
      <c r="F2319" s="11"/>
      <c r="G2319" s="14"/>
      <c r="H2319" s="11"/>
      <c r="I2319" s="15">
        <v>3</v>
      </c>
      <c r="J2319" s="11">
        <v>80</v>
      </c>
      <c r="K2319" s="12">
        <f>CEILING(H2316*J2319/100*0.9,2.5)</f>
        <v>170</v>
      </c>
      <c r="M2319" s="9"/>
      <c r="N2319" s="14"/>
      <c r="O2319" s="11"/>
      <c r="P2319" s="15">
        <v>5</v>
      </c>
      <c r="Q2319" s="11">
        <v>50</v>
      </c>
      <c r="R2319" s="12">
        <f>CEILING(O2316*Q2319/100*0.9,5)</f>
        <v>120</v>
      </c>
      <c r="T2319" s="9"/>
      <c r="U2319" s="8">
        <f>U2318</f>
        <v>60</v>
      </c>
      <c r="W2319" s="8">
        <f>W2318</f>
        <v>42.5</v>
      </c>
      <c r="X2319" s="24"/>
      <c r="Y2319" s="9"/>
      <c r="Z2319" s="9"/>
      <c r="AA2319" s="9"/>
    </row>
    <row r="2320" spans="1:27" ht="16.5" thickTop="1" thickBot="1" x14ac:dyDescent="0.3">
      <c r="A2320" s="9"/>
      <c r="B2320" s="9"/>
      <c r="C2320" s="9"/>
      <c r="D2320" s="9"/>
      <c r="E2320" s="11"/>
      <c r="F2320" s="11"/>
      <c r="G2320" s="14"/>
      <c r="H2320" s="11"/>
      <c r="I2320" s="15">
        <v>3</v>
      </c>
      <c r="J2320" s="11">
        <v>80</v>
      </c>
      <c r="K2320" s="12">
        <f>CEILING(H2316*J2320/100*0.9,2.5)</f>
        <v>170</v>
      </c>
      <c r="M2320" s="9"/>
      <c r="N2320" s="14"/>
      <c r="O2320" s="11"/>
      <c r="P2320" s="15">
        <v>5</v>
      </c>
      <c r="Q2320" s="11">
        <v>50</v>
      </c>
      <c r="R2320" s="12">
        <f>CEILING(O2316*Q2320/100*0.9,5)</f>
        <v>120</v>
      </c>
      <c r="T2320" s="9"/>
      <c r="U2320" s="8">
        <f>U2319</f>
        <v>60</v>
      </c>
      <c r="W2320" s="8">
        <f>W2319</f>
        <v>42.5</v>
      </c>
      <c r="X2320" s="25"/>
      <c r="Y2320" s="9"/>
      <c r="Z2320" s="9"/>
      <c r="AA2320" s="9"/>
    </row>
    <row r="2321" spans="1:27" ht="16.5" thickTop="1" thickBot="1" x14ac:dyDescent="0.3">
      <c r="A2321" s="9"/>
      <c r="B2321" s="9"/>
      <c r="C2321" s="9"/>
      <c r="D2321" s="9"/>
      <c r="E2321" s="11"/>
      <c r="F2321" s="11"/>
      <c r="G2321" s="14"/>
      <c r="H2321" s="11"/>
      <c r="I2321" s="15">
        <v>3</v>
      </c>
      <c r="J2321" s="11">
        <v>90</v>
      </c>
      <c r="K2321" s="12">
        <f>CEILING(H2316*J2321/100*0.9,2.5)</f>
        <v>192.5</v>
      </c>
      <c r="M2321" s="9"/>
      <c r="N2321" s="14"/>
      <c r="O2321" s="11"/>
      <c r="P2321" s="15">
        <v>5</v>
      </c>
      <c r="Q2321" s="11">
        <v>60</v>
      </c>
      <c r="R2321" s="12">
        <f>CEILING(O2316*Q2321/100*0.9,5)</f>
        <v>145</v>
      </c>
      <c r="T2321" s="9"/>
      <c r="U2321" s="9"/>
      <c r="V2321" s="9"/>
      <c r="W2321" s="9"/>
      <c r="X2321" s="9"/>
      <c r="Y2321" s="9"/>
      <c r="Z2321" s="9"/>
      <c r="AA2321" s="9"/>
    </row>
    <row r="2322" spans="1:27" ht="16.5" thickTop="1" thickBot="1" x14ac:dyDescent="0.3">
      <c r="A2322" s="9"/>
      <c r="B2322" s="1" t="s">
        <v>178</v>
      </c>
      <c r="C2322">
        <f>IF(H2322&gt;3.4,0,H2322)+IF(O2322&gt;3.4,0,O2322)</f>
        <v>4</v>
      </c>
      <c r="D2322" t="s">
        <v>15</v>
      </c>
      <c r="E2322" t="s">
        <v>2</v>
      </c>
      <c r="F2322" s="9"/>
      <c r="G2322" s="14" t="s">
        <v>14</v>
      </c>
      <c r="H2322" s="11">
        <v>3</v>
      </c>
      <c r="I2322" s="11"/>
      <c r="J2322" s="11"/>
      <c r="K2322" s="11"/>
      <c r="L2322" s="9"/>
      <c r="M2322" s="9"/>
      <c r="N2322" s="14" t="s">
        <v>12</v>
      </c>
      <c r="O2322" s="11">
        <v>1</v>
      </c>
      <c r="P2322" s="11"/>
      <c r="Q2322" s="11"/>
      <c r="R2322" s="11"/>
      <c r="S2322" s="9"/>
      <c r="T2322" s="9"/>
      <c r="U2322" s="30"/>
      <c r="V2322" s="29" t="s">
        <v>49</v>
      </c>
      <c r="W2322" s="9"/>
      <c r="X2322" s="31" t="s">
        <v>27</v>
      </c>
      <c r="Y2322" s="9"/>
      <c r="Z2322" s="9"/>
      <c r="AA2322" s="9"/>
    </row>
    <row r="2323" spans="1:27" ht="31.5" thickTop="1" thickBot="1" x14ac:dyDescent="0.3">
      <c r="A2323" s="9"/>
      <c r="B2323" s="9"/>
      <c r="C2323" s="9"/>
      <c r="D2323" s="9"/>
      <c r="E2323" s="11"/>
      <c r="F2323" s="11"/>
      <c r="G2323" s="14"/>
      <c r="H2323" s="20">
        <f>H2316</f>
        <v>235</v>
      </c>
      <c r="I2323" s="11" t="s">
        <v>31</v>
      </c>
      <c r="J2323" s="11" t="s">
        <v>30</v>
      </c>
      <c r="K2323" s="11" t="s">
        <v>34</v>
      </c>
      <c r="L2323" s="10" t="s">
        <v>32</v>
      </c>
      <c r="M2323" s="10"/>
      <c r="N2323" s="14" t="s">
        <v>33</v>
      </c>
      <c r="O2323" s="20">
        <f>O2302+IF(S2305&lt;3.5,2.5,5)</f>
        <v>262.5</v>
      </c>
      <c r="P2323" s="11" t="s">
        <v>31</v>
      </c>
      <c r="Q2323" s="11" t="s">
        <v>30</v>
      </c>
      <c r="R2323" s="11" t="s">
        <v>34</v>
      </c>
      <c r="S2323" s="10" t="s">
        <v>32</v>
      </c>
      <c r="T2323" s="10"/>
      <c r="U2323" s="26" t="s">
        <v>34</v>
      </c>
      <c r="V2323" s="26" t="s">
        <v>48</v>
      </c>
      <c r="W2323" s="26" t="s">
        <v>34</v>
      </c>
      <c r="X2323" s="26" t="s">
        <v>48</v>
      </c>
      <c r="Y2323" s="9"/>
      <c r="Z2323" s="9"/>
      <c r="AA2323" s="9"/>
    </row>
    <row r="2324" spans="1:27" ht="16.5" thickTop="1" thickBot="1" x14ac:dyDescent="0.3">
      <c r="A2324" s="9"/>
      <c r="B2324" s="9"/>
      <c r="C2324" s="9"/>
      <c r="D2324" s="9"/>
      <c r="E2324" s="11"/>
      <c r="F2324" s="11"/>
      <c r="G2324" s="14"/>
      <c r="H2324" s="11"/>
      <c r="I2324" s="15">
        <v>5</v>
      </c>
      <c r="J2324" s="11">
        <v>75</v>
      </c>
      <c r="K2324" s="12">
        <f>CEILING(H2323*0.9*J2324/100,2.5)</f>
        <v>160</v>
      </c>
      <c r="M2324" s="9"/>
      <c r="N2324" s="14"/>
      <c r="O2324" s="11"/>
      <c r="P2324" s="15">
        <v>5</v>
      </c>
      <c r="Q2324" s="11">
        <v>65</v>
      </c>
      <c r="R2324" s="12">
        <f>CEILING(O2323*Q2324/100*0.9,5)</f>
        <v>155</v>
      </c>
      <c r="T2324" s="9"/>
      <c r="U2324" s="8">
        <f>IF(V2306&gt;11.5,U2306+2.5,U2306)</f>
        <v>70</v>
      </c>
      <c r="V2324" s="4"/>
      <c r="W2324" s="8">
        <f>IF(X2320&gt;11.5,W2320+2.5,W2320)</f>
        <v>42.5</v>
      </c>
      <c r="X2324" s="24"/>
      <c r="Y2324" s="9"/>
      <c r="Z2324" s="9"/>
      <c r="AA2324" s="9"/>
    </row>
    <row r="2325" spans="1:27" ht="16.5" thickTop="1" thickBot="1" x14ac:dyDescent="0.3">
      <c r="A2325" s="9"/>
      <c r="B2325" s="9"/>
      <c r="C2325" s="9"/>
      <c r="D2325" s="9"/>
      <c r="E2325" s="11"/>
      <c r="F2325" s="11"/>
      <c r="G2325" s="14"/>
      <c r="H2325" s="11"/>
      <c r="I2325" s="15">
        <v>3</v>
      </c>
      <c r="J2325" s="11">
        <v>85</v>
      </c>
      <c r="K2325" s="12">
        <f>CEILING(H2323*0.9*J2325/100,2.5)</f>
        <v>180</v>
      </c>
      <c r="M2325" s="9"/>
      <c r="N2325" s="14"/>
      <c r="O2325" s="11"/>
      <c r="P2325" s="15">
        <v>5</v>
      </c>
      <c r="Q2325" s="11">
        <v>65</v>
      </c>
      <c r="R2325" s="12">
        <f>CEILING(O2323*Q2325/100*0.9,5)</f>
        <v>155</v>
      </c>
      <c r="T2325" s="9"/>
      <c r="U2325" s="8">
        <f>U2324</f>
        <v>70</v>
      </c>
      <c r="V2325" s="4"/>
      <c r="W2325" s="8">
        <f>W2324</f>
        <v>42.5</v>
      </c>
      <c r="X2325" s="24"/>
      <c r="Y2325" s="9"/>
      <c r="Z2325" s="9"/>
      <c r="AA2325" s="9"/>
    </row>
    <row r="2326" spans="1:27" ht="16.5" thickTop="1" thickBot="1" x14ac:dyDescent="0.3">
      <c r="A2326" s="9"/>
      <c r="B2326" s="9"/>
      <c r="C2326" s="9"/>
      <c r="D2326" s="9"/>
      <c r="E2326" s="11"/>
      <c r="F2326" s="11"/>
      <c r="G2326" s="14"/>
      <c r="H2326" s="11" t="s">
        <v>35</v>
      </c>
      <c r="I2326" s="15">
        <v>1</v>
      </c>
      <c r="J2326" s="11">
        <v>95</v>
      </c>
      <c r="K2326" s="12">
        <f>CEILING(H2323*0.9*J2326/100,2.5)</f>
        <v>202.5</v>
      </c>
      <c r="M2326" s="9"/>
      <c r="N2326" s="14"/>
      <c r="O2326" s="11"/>
      <c r="P2326" s="15">
        <v>5</v>
      </c>
      <c r="Q2326" s="11">
        <v>75</v>
      </c>
      <c r="R2326" s="12">
        <f>CEILING(O2323*Q2326/100*0.9,5)</f>
        <v>180</v>
      </c>
      <c r="T2326" s="9"/>
      <c r="U2326" s="8">
        <f>U2325</f>
        <v>70</v>
      </c>
      <c r="V2326" s="4"/>
      <c r="W2326" s="8">
        <f>W2325</f>
        <v>42.5</v>
      </c>
      <c r="X2326" s="24"/>
      <c r="Y2326" s="9"/>
      <c r="Z2326" s="9"/>
      <c r="AA2326" s="9"/>
    </row>
    <row r="2327" spans="1:27" ht="16.5" thickTop="1" thickBot="1" x14ac:dyDescent="0.3">
      <c r="A2327" s="9"/>
      <c r="B2327" s="9"/>
      <c r="C2327" s="9"/>
      <c r="D2327" s="9"/>
      <c r="E2327" s="11"/>
      <c r="F2327" s="11"/>
      <c r="G2327" s="14"/>
      <c r="H2327" s="11"/>
      <c r="I2327" s="11"/>
      <c r="J2327" s="11"/>
      <c r="K2327" s="11"/>
      <c r="L2327" s="9"/>
      <c r="M2327" s="9"/>
      <c r="N2327" s="14"/>
      <c r="O2327" s="11"/>
      <c r="P2327" s="15">
        <v>5</v>
      </c>
      <c r="Q2327" s="11">
        <v>75</v>
      </c>
      <c r="R2327" s="12">
        <f>CEILING(O2323*Q2327/100*0.9,5)</f>
        <v>180</v>
      </c>
      <c r="T2327" s="9"/>
      <c r="U2327" s="8">
        <f>U2326</f>
        <v>70</v>
      </c>
      <c r="V2327" s="4"/>
      <c r="W2327" s="8">
        <f>W2326</f>
        <v>42.5</v>
      </c>
      <c r="X2327" s="25"/>
      <c r="Y2327" s="9"/>
      <c r="Z2327" s="9"/>
      <c r="AA2327" s="9"/>
    </row>
    <row r="2328" spans="1:27" ht="16.5" thickTop="1" thickBot="1" x14ac:dyDescent="0.3">
      <c r="A2328" s="9"/>
      <c r="B2328" s="9"/>
      <c r="C2328" s="9"/>
      <c r="D2328" s="9"/>
      <c r="E2328" s="11"/>
      <c r="F2328" s="11"/>
      <c r="G2328" s="14"/>
      <c r="H2328" s="11"/>
      <c r="I2328" s="11"/>
      <c r="J2328" s="11"/>
      <c r="K2328" s="11"/>
      <c r="L2328" s="9"/>
      <c r="M2328" s="9"/>
      <c r="N2328" s="14"/>
      <c r="O2328" s="11"/>
      <c r="P2328" s="16">
        <v>5</v>
      </c>
      <c r="Q2328" s="11">
        <v>85</v>
      </c>
      <c r="R2328" s="12">
        <f>CEILING(O2323*Q2328/100*0.9,5)</f>
        <v>205</v>
      </c>
      <c r="T2328" s="9"/>
      <c r="U2328" s="9"/>
      <c r="V2328" s="9"/>
      <c r="W2328" s="9"/>
      <c r="X2328" s="9"/>
      <c r="Y2328" s="9"/>
      <c r="Z2328" s="9"/>
      <c r="AA2328" s="9"/>
    </row>
    <row r="2329" spans="1:27" ht="16.5" thickTop="1" thickBot="1" x14ac:dyDescent="0.3">
      <c r="A2329" s="9"/>
      <c r="B2329" s="9"/>
      <c r="C2329">
        <f>IF(H2329&gt;3.4,0,H2329)+IF(O2329&gt;3.4,0,O2329)</f>
        <v>2</v>
      </c>
      <c r="D2329" t="s">
        <v>16</v>
      </c>
      <c r="E2329" t="s">
        <v>3</v>
      </c>
      <c r="F2329" s="9"/>
      <c r="G2329" s="14" t="s">
        <v>4</v>
      </c>
      <c r="H2329" s="11">
        <v>2</v>
      </c>
      <c r="I2329" s="11"/>
      <c r="J2329" s="11"/>
      <c r="K2329" s="11"/>
      <c r="L2329" s="9"/>
      <c r="M2329" s="9"/>
      <c r="N2329" s="14" t="s">
        <v>13</v>
      </c>
      <c r="O2329" s="11">
        <v>4</v>
      </c>
      <c r="P2329" s="11"/>
      <c r="Q2329" s="11"/>
      <c r="R2329" s="11"/>
      <c r="S2329" s="9"/>
      <c r="T2329" s="9"/>
      <c r="U2329" s="9"/>
      <c r="V2329" s="28" t="s">
        <v>28</v>
      </c>
      <c r="W2329" s="9"/>
      <c r="X2329" s="27" t="s">
        <v>25</v>
      </c>
      <c r="Y2329" s="9"/>
      <c r="Z2329" s="27" t="s">
        <v>26</v>
      </c>
      <c r="AA2329" s="9"/>
    </row>
    <row r="2330" spans="1:27" ht="31.5" thickTop="1" thickBot="1" x14ac:dyDescent="0.3">
      <c r="A2330" s="9"/>
      <c r="B2330" s="9"/>
      <c r="C2330" s="9"/>
      <c r="D2330" s="9"/>
      <c r="E2330" s="11"/>
      <c r="F2330" s="11"/>
      <c r="G2330" s="14" t="s">
        <v>33</v>
      </c>
      <c r="H2330" s="20">
        <f>H2309</f>
        <v>132.5</v>
      </c>
      <c r="I2330" s="11" t="s">
        <v>31</v>
      </c>
      <c r="J2330" s="11" t="s">
        <v>30</v>
      </c>
      <c r="K2330" s="11" t="s">
        <v>34</v>
      </c>
      <c r="L2330" s="10" t="s">
        <v>32</v>
      </c>
      <c r="M2330" s="10"/>
      <c r="N2330" s="14" t="s">
        <v>33</v>
      </c>
      <c r="O2330" s="20">
        <f>O2309</f>
        <v>300</v>
      </c>
      <c r="P2330" s="11" t="s">
        <v>31</v>
      </c>
      <c r="Q2330" s="11" t="s">
        <v>30</v>
      </c>
      <c r="R2330" s="11" t="s">
        <v>34</v>
      </c>
      <c r="S2330" s="10" t="s">
        <v>32</v>
      </c>
      <c r="T2330" s="10"/>
      <c r="U2330" s="26" t="s">
        <v>34</v>
      </c>
      <c r="V2330" s="26" t="s">
        <v>48</v>
      </c>
      <c r="W2330" s="26" t="s">
        <v>34</v>
      </c>
      <c r="X2330" s="26" t="s">
        <v>48</v>
      </c>
      <c r="Y2330" s="26" t="s">
        <v>34</v>
      </c>
      <c r="Z2330" s="26" t="s">
        <v>48</v>
      </c>
      <c r="AA2330" s="9"/>
    </row>
    <row r="2331" spans="1:27" ht="16.5" thickTop="1" thickBot="1" x14ac:dyDescent="0.3">
      <c r="A2331" s="9"/>
      <c r="B2331" s="9"/>
      <c r="C2331" s="9"/>
      <c r="D2331" s="9"/>
      <c r="E2331" s="11"/>
      <c r="F2331" s="11"/>
      <c r="G2331" s="14"/>
      <c r="H2331" s="11"/>
      <c r="I2331" s="15">
        <v>3</v>
      </c>
      <c r="J2331" s="11">
        <v>70</v>
      </c>
      <c r="K2331" s="12">
        <f>CEILING(H2330*J2331/100*0.9,2.5)</f>
        <v>85</v>
      </c>
      <c r="M2331" s="9"/>
      <c r="N2331" s="14"/>
      <c r="O2331" s="11"/>
      <c r="P2331" s="15">
        <v>5</v>
      </c>
      <c r="Q2331" s="11">
        <v>40</v>
      </c>
      <c r="R2331" s="12">
        <f>CEILING(O2330*Q2331/100*0.9,5)</f>
        <v>110</v>
      </c>
      <c r="T2331" s="9"/>
      <c r="U2331" s="8">
        <f>IF(V2313&gt;11.5,U2313+2.5,U2313)</f>
        <v>17.5</v>
      </c>
      <c r="V2331" s="4"/>
      <c r="W2331" s="8">
        <f>IF(X2313&gt;11.5,W2313+2.5,W2313)</f>
        <v>35</v>
      </c>
      <c r="X2331" s="24"/>
      <c r="Y2331" s="8">
        <f>IF(Z2313&gt;11.5,Y2313+2,Y2313)</f>
        <v>8</v>
      </c>
      <c r="Z2331" s="24"/>
      <c r="AA2331" s="9"/>
    </row>
    <row r="2332" spans="1:27" ht="16.5" thickTop="1" thickBot="1" x14ac:dyDescent="0.3">
      <c r="A2332" s="9"/>
      <c r="B2332" s="9"/>
      <c r="C2332" s="9"/>
      <c r="D2332" s="9"/>
      <c r="E2332" s="11"/>
      <c r="F2332" s="11"/>
      <c r="G2332" s="14"/>
      <c r="H2332" s="11"/>
      <c r="I2332" s="15">
        <v>3</v>
      </c>
      <c r="J2332" s="11">
        <v>70</v>
      </c>
      <c r="K2332" s="12">
        <f>CEILING(H2330*J2332/100*0.9,2.5)</f>
        <v>85</v>
      </c>
      <c r="M2332" s="9"/>
      <c r="N2332" s="14"/>
      <c r="O2332" s="11"/>
      <c r="P2332" s="15">
        <v>5</v>
      </c>
      <c r="Q2332" s="11">
        <v>40</v>
      </c>
      <c r="R2332" s="12">
        <f>CEILING(O2330*Q2332/100*0.9,5)</f>
        <v>110</v>
      </c>
      <c r="T2332" s="9"/>
      <c r="U2332" s="8">
        <f>U2331</f>
        <v>17.5</v>
      </c>
      <c r="V2332" s="3"/>
      <c r="W2332" s="8">
        <f>W2331</f>
        <v>35</v>
      </c>
      <c r="X2332" s="24"/>
      <c r="Y2332" s="8">
        <f>Y2331</f>
        <v>8</v>
      </c>
      <c r="Z2332" s="24"/>
      <c r="AA2332" s="9"/>
    </row>
    <row r="2333" spans="1:27" ht="16.5" thickTop="1" thickBot="1" x14ac:dyDescent="0.3">
      <c r="A2333" s="9"/>
      <c r="B2333" s="9"/>
      <c r="C2333" s="9"/>
      <c r="D2333" s="9"/>
      <c r="E2333" s="11"/>
      <c r="F2333" s="11"/>
      <c r="G2333" s="14"/>
      <c r="H2333" s="11"/>
      <c r="I2333" s="15">
        <v>3</v>
      </c>
      <c r="J2333" s="11">
        <v>80</v>
      </c>
      <c r="K2333" s="12">
        <f>CEILING(H2330*J2333/100*0.9,2.5)</f>
        <v>97.5</v>
      </c>
      <c r="M2333" s="9"/>
      <c r="N2333" s="14"/>
      <c r="O2333" s="11"/>
      <c r="P2333" s="15">
        <v>5</v>
      </c>
      <c r="Q2333" s="11">
        <v>50</v>
      </c>
      <c r="R2333" s="12">
        <f>CEILING(O2330*Q2333/100*0.9,5)</f>
        <v>135</v>
      </c>
      <c r="T2333" s="9"/>
      <c r="U2333" s="8">
        <f>U2332</f>
        <v>17.5</v>
      </c>
      <c r="W2333" s="8">
        <f>W2332</f>
        <v>35</v>
      </c>
      <c r="X2333" s="24"/>
      <c r="Y2333" s="8">
        <f>Y2332</f>
        <v>8</v>
      </c>
      <c r="Z2333" s="24"/>
      <c r="AA2333" s="9"/>
    </row>
    <row r="2334" spans="1:27" ht="16.5" thickTop="1" thickBot="1" x14ac:dyDescent="0.3">
      <c r="A2334" s="9"/>
      <c r="B2334" s="9"/>
      <c r="C2334" s="9"/>
      <c r="D2334" s="9"/>
      <c r="E2334" s="11"/>
      <c r="F2334" s="11"/>
      <c r="G2334" s="14"/>
      <c r="H2334" s="11"/>
      <c r="I2334" s="15">
        <v>3</v>
      </c>
      <c r="J2334" s="11">
        <v>80</v>
      </c>
      <c r="K2334" s="12">
        <f>CEILING(H2330*J2334/100*0.9,2.5)</f>
        <v>97.5</v>
      </c>
      <c r="M2334" s="9"/>
      <c r="N2334" s="14"/>
      <c r="O2334" s="11"/>
      <c r="P2334" s="15">
        <v>5</v>
      </c>
      <c r="Q2334" s="11">
        <v>50</v>
      </c>
      <c r="R2334" s="12">
        <f>CEILING(O2330*Q2334/100*0.9,5)</f>
        <v>135</v>
      </c>
      <c r="T2334" s="9"/>
      <c r="U2334" s="8">
        <f>U2333</f>
        <v>17.5</v>
      </c>
      <c r="W2334" s="8">
        <f>W2333</f>
        <v>35</v>
      </c>
      <c r="X2334" s="25"/>
      <c r="Y2334" s="8">
        <f>Y2333</f>
        <v>8</v>
      </c>
      <c r="Z2334" s="25"/>
      <c r="AA2334" s="9"/>
    </row>
    <row r="2335" spans="1:27" ht="16.5" thickTop="1" thickBot="1" x14ac:dyDescent="0.3">
      <c r="A2335" s="9"/>
      <c r="B2335" s="9"/>
      <c r="C2335" s="9"/>
      <c r="D2335" s="9"/>
      <c r="E2335" s="11"/>
      <c r="F2335" s="11"/>
      <c r="G2335" s="14"/>
      <c r="H2335" s="11"/>
      <c r="I2335" s="15">
        <v>3</v>
      </c>
      <c r="J2335" s="11">
        <v>90</v>
      </c>
      <c r="K2335" s="12">
        <f>CEILING(H2330*J2335/100*0.9,2.5)</f>
        <v>107.5</v>
      </c>
      <c r="M2335" s="9"/>
      <c r="N2335" s="14"/>
      <c r="O2335" s="11"/>
      <c r="P2335" s="15">
        <v>5</v>
      </c>
      <c r="Q2335" s="11">
        <v>60</v>
      </c>
      <c r="R2335" s="12">
        <f>CEILING(O2330*Q2335/100*0.9,5)</f>
        <v>165</v>
      </c>
      <c r="T2335" s="9"/>
      <c r="U2335" s="9"/>
      <c r="V2335" s="9"/>
      <c r="W2335" s="9"/>
      <c r="X2335" s="9"/>
      <c r="Y2335" s="9"/>
      <c r="Z2335" s="9"/>
      <c r="AA2335" s="9"/>
    </row>
    <row r="2336" spans="1:27" ht="16.5" thickTop="1" thickBot="1" x14ac:dyDescent="0.3">
      <c r="A2336" s="9"/>
      <c r="B2336" s="9"/>
      <c r="C2336">
        <f>IF(H2336&gt;3.4,0,H2336)+IF(O2336&gt;3.4,0,O2336)</f>
        <v>2</v>
      </c>
      <c r="D2336" t="s">
        <v>17</v>
      </c>
      <c r="E2336" t="s">
        <v>2</v>
      </c>
      <c r="F2336" s="9"/>
      <c r="G2336" s="14" t="s">
        <v>14</v>
      </c>
      <c r="H2336" s="11">
        <v>4</v>
      </c>
      <c r="I2336" s="11"/>
      <c r="J2336" s="11"/>
      <c r="K2336" s="11"/>
      <c r="L2336" s="9"/>
      <c r="M2336" s="9"/>
      <c r="N2336" s="14" t="s">
        <v>12</v>
      </c>
      <c r="O2336" s="11">
        <v>2</v>
      </c>
      <c r="P2336" s="11"/>
      <c r="Q2336" s="11"/>
      <c r="R2336" s="11"/>
      <c r="S2336" s="9"/>
      <c r="T2336" s="9"/>
      <c r="U2336" s="9"/>
      <c r="V2336" s="27" t="s">
        <v>47</v>
      </c>
      <c r="W2336" s="9"/>
      <c r="X2336" s="17" t="s">
        <v>27</v>
      </c>
      <c r="Y2336" s="9"/>
      <c r="Z2336" s="9"/>
      <c r="AA2336" s="9"/>
    </row>
    <row r="2337" spans="1:27" ht="31.5" thickTop="1" thickBot="1" x14ac:dyDescent="0.3">
      <c r="A2337" s="9"/>
      <c r="B2337" s="9"/>
      <c r="C2337" s="9"/>
      <c r="D2337" s="9"/>
      <c r="E2337" s="11"/>
      <c r="F2337" s="11"/>
      <c r="G2337" s="14" t="s">
        <v>33</v>
      </c>
      <c r="H2337" s="20">
        <f>H2323</f>
        <v>235</v>
      </c>
      <c r="I2337" s="11" t="s">
        <v>31</v>
      </c>
      <c r="J2337" s="11" t="s">
        <v>30</v>
      </c>
      <c r="K2337" s="11" t="s">
        <v>34</v>
      </c>
      <c r="L2337" s="10" t="s">
        <v>32</v>
      </c>
      <c r="M2337" s="10"/>
      <c r="N2337" s="14" t="s">
        <v>33</v>
      </c>
      <c r="O2337" s="20">
        <f>O2323</f>
        <v>262.5</v>
      </c>
      <c r="P2337" s="11" t="s">
        <v>31</v>
      </c>
      <c r="Q2337" s="11" t="s">
        <v>30</v>
      </c>
      <c r="R2337" s="11" t="s">
        <v>34</v>
      </c>
      <c r="S2337" s="10" t="s">
        <v>32</v>
      </c>
      <c r="T2337" s="10"/>
      <c r="U2337" s="26" t="s">
        <v>34</v>
      </c>
      <c r="V2337" s="26" t="s">
        <v>48</v>
      </c>
      <c r="W2337" s="26" t="s">
        <v>34</v>
      </c>
      <c r="X2337" s="26" t="s">
        <v>48</v>
      </c>
      <c r="Y2337" s="9"/>
      <c r="Z2337" s="9"/>
      <c r="AA2337" s="9"/>
    </row>
    <row r="2338" spans="1:27" ht="16.5" thickTop="1" thickBot="1" x14ac:dyDescent="0.3">
      <c r="A2338" s="9"/>
      <c r="B2338" s="9"/>
      <c r="C2338" s="9"/>
      <c r="D2338" s="9"/>
      <c r="E2338" s="11"/>
      <c r="F2338" s="11"/>
      <c r="G2338" s="14"/>
      <c r="H2338" s="11"/>
      <c r="I2338" s="15">
        <v>5</v>
      </c>
      <c r="J2338" s="11">
        <v>40</v>
      </c>
      <c r="K2338" s="12">
        <f>CEILING(H2337*J2338/100*0.9,2.5)</f>
        <v>85</v>
      </c>
      <c r="M2338" s="9"/>
      <c r="N2338" s="14"/>
      <c r="O2338" s="11"/>
      <c r="P2338" s="15">
        <v>3</v>
      </c>
      <c r="Q2338" s="11">
        <v>70</v>
      </c>
      <c r="R2338" s="12">
        <f>CEILING(O2337*Q2338/100*0.9,5)</f>
        <v>170</v>
      </c>
      <c r="T2338" s="9"/>
      <c r="U2338" s="8">
        <f>IF(V2320&gt;11.5,U2320+2.5,U2320)</f>
        <v>60</v>
      </c>
      <c r="W2338" s="8">
        <f>IF(X2320&gt;11.5,W2320+2.5,W2320)</f>
        <v>42.5</v>
      </c>
      <c r="X2338" s="24"/>
      <c r="Y2338" s="9"/>
      <c r="Z2338" s="9"/>
      <c r="AA2338" s="9"/>
    </row>
    <row r="2339" spans="1:27" ht="16.5" thickTop="1" thickBot="1" x14ac:dyDescent="0.3">
      <c r="A2339" s="9"/>
      <c r="B2339" s="9"/>
      <c r="C2339" s="9"/>
      <c r="D2339" s="9"/>
      <c r="E2339" s="11"/>
      <c r="F2339" s="11"/>
      <c r="G2339" s="14"/>
      <c r="H2339" s="11"/>
      <c r="I2339" s="15">
        <v>5</v>
      </c>
      <c r="J2339" s="11">
        <v>40</v>
      </c>
      <c r="K2339" s="12">
        <f>CEILING(H2337*J2339/100*0.9,2.5)</f>
        <v>85</v>
      </c>
      <c r="M2339" s="9"/>
      <c r="N2339" s="14"/>
      <c r="O2339" s="11"/>
      <c r="P2339" s="15">
        <v>3</v>
      </c>
      <c r="Q2339" s="11">
        <v>70</v>
      </c>
      <c r="R2339" s="12">
        <f>CEILING(O2337*Q2339/100*0.9,5)</f>
        <v>170</v>
      </c>
      <c r="T2339" s="9"/>
      <c r="U2339" s="8">
        <f>U2338</f>
        <v>60</v>
      </c>
      <c r="W2339" s="8">
        <f>W2338</f>
        <v>42.5</v>
      </c>
      <c r="X2339" s="24"/>
      <c r="Y2339" s="9"/>
      <c r="Z2339" s="9"/>
      <c r="AA2339" s="9"/>
    </row>
    <row r="2340" spans="1:27" ht="16.5" thickTop="1" thickBot="1" x14ac:dyDescent="0.3">
      <c r="A2340" s="9"/>
      <c r="B2340" s="9"/>
      <c r="C2340" s="9"/>
      <c r="D2340" s="9"/>
      <c r="E2340" s="11"/>
      <c r="F2340" s="11"/>
      <c r="G2340" s="14"/>
      <c r="H2340" s="11"/>
      <c r="I2340" s="15">
        <v>5</v>
      </c>
      <c r="J2340" s="11">
        <v>50</v>
      </c>
      <c r="K2340" s="12">
        <f>CEILING(H2337*J2340/100*0.9,2.5)</f>
        <v>107.5</v>
      </c>
      <c r="M2340" s="9"/>
      <c r="N2340" s="14"/>
      <c r="O2340" s="11"/>
      <c r="P2340" s="15">
        <v>3</v>
      </c>
      <c r="Q2340" s="11">
        <v>80</v>
      </c>
      <c r="R2340" s="12">
        <f>CEILING(O2337*Q2340/100*0.9,5)</f>
        <v>190</v>
      </c>
      <c r="T2340" s="9"/>
      <c r="U2340" s="8">
        <f>U2339</f>
        <v>60</v>
      </c>
      <c r="W2340" s="8">
        <f>W2339</f>
        <v>42.5</v>
      </c>
      <c r="X2340" s="24"/>
      <c r="Y2340" s="9"/>
      <c r="Z2340" s="9"/>
      <c r="AA2340" s="9"/>
    </row>
    <row r="2341" spans="1:27" ht="16.5" thickTop="1" thickBot="1" x14ac:dyDescent="0.3">
      <c r="A2341" s="9"/>
      <c r="B2341" s="9"/>
      <c r="C2341" s="9"/>
      <c r="D2341" s="9"/>
      <c r="E2341" s="11"/>
      <c r="F2341" s="11"/>
      <c r="G2341" s="14"/>
      <c r="H2341" s="11"/>
      <c r="I2341" s="15">
        <v>5</v>
      </c>
      <c r="J2341" s="11">
        <v>50</v>
      </c>
      <c r="K2341" s="12">
        <f>CEILING(H2337*J2341/100*0.9,2.5)</f>
        <v>107.5</v>
      </c>
      <c r="M2341" s="9"/>
      <c r="N2341" s="14"/>
      <c r="O2341" s="11"/>
      <c r="P2341" s="15">
        <v>3</v>
      </c>
      <c r="Q2341" s="11">
        <v>80</v>
      </c>
      <c r="R2341" s="12">
        <f>CEILING(O2337*Q2341/100*0.9,5)</f>
        <v>190</v>
      </c>
      <c r="T2341" s="9"/>
      <c r="U2341" s="8">
        <f>U2340</f>
        <v>60</v>
      </c>
      <c r="W2341" s="8">
        <f>W2340</f>
        <v>42.5</v>
      </c>
      <c r="X2341" s="25"/>
      <c r="Y2341" s="9"/>
      <c r="Z2341" s="9"/>
      <c r="AA2341" s="9"/>
    </row>
    <row r="2342" spans="1:27" ht="16.5" thickTop="1" thickBot="1" x14ac:dyDescent="0.3">
      <c r="A2342" s="9"/>
      <c r="B2342" s="9"/>
      <c r="C2342" s="9"/>
      <c r="D2342" s="9"/>
      <c r="E2342" s="11"/>
      <c r="F2342" s="11"/>
      <c r="G2342" s="14"/>
      <c r="H2342" s="11"/>
      <c r="I2342" s="16">
        <v>5</v>
      </c>
      <c r="J2342" s="11">
        <v>60</v>
      </c>
      <c r="K2342" s="12">
        <f>CEILING(H2337*J2342/100*0.9,2.5)</f>
        <v>127.5</v>
      </c>
      <c r="M2342" s="9"/>
      <c r="N2342" s="14"/>
      <c r="O2342" s="11"/>
      <c r="P2342" s="16">
        <v>3</v>
      </c>
      <c r="Q2342" s="11">
        <v>90</v>
      </c>
      <c r="R2342" s="12">
        <f>CEILING(O2337*Q2342/100*0.9,5)</f>
        <v>215</v>
      </c>
      <c r="T2342" s="9"/>
      <c r="U2342" s="9"/>
      <c r="V2342" s="9"/>
      <c r="W2342" s="9"/>
      <c r="X2342" s="9"/>
      <c r="Y2342" s="9"/>
      <c r="Z2342" s="9"/>
      <c r="AA2342" s="9"/>
    </row>
    <row r="2343" spans="1:27" ht="16.5" thickTop="1" thickBot="1" x14ac:dyDescent="0.3">
      <c r="A2343" s="9"/>
      <c r="B2343" s="1" t="s">
        <v>179</v>
      </c>
      <c r="C2343">
        <f>IF(H2343&gt;3.4,0,H2343)+IF(O2343&gt;3.4,0,O2343)</f>
        <v>4</v>
      </c>
      <c r="D2343" t="s">
        <v>15</v>
      </c>
      <c r="E2343" t="s">
        <v>2</v>
      </c>
      <c r="F2343" s="9"/>
      <c r="G2343" s="14" t="s">
        <v>14</v>
      </c>
      <c r="H2343" s="11">
        <v>1</v>
      </c>
      <c r="I2343" s="11"/>
      <c r="J2343" s="11"/>
      <c r="K2343" s="11"/>
      <c r="L2343" s="9"/>
      <c r="M2343" s="9"/>
      <c r="N2343" s="14" t="s">
        <v>12</v>
      </c>
      <c r="O2343" s="11">
        <v>3</v>
      </c>
      <c r="P2343" s="11"/>
      <c r="Q2343" s="11"/>
      <c r="R2343" s="11"/>
      <c r="S2343" s="9"/>
      <c r="T2343" s="9"/>
      <c r="U2343" s="30"/>
      <c r="V2343" s="29" t="s">
        <v>49</v>
      </c>
      <c r="W2343" s="9"/>
      <c r="X2343" s="31" t="s">
        <v>27</v>
      </c>
      <c r="Y2343" s="9"/>
      <c r="Z2343" s="9"/>
      <c r="AA2343" s="9"/>
    </row>
    <row r="2344" spans="1:27" ht="31.5" thickTop="1" thickBot="1" x14ac:dyDescent="0.3">
      <c r="A2344" s="9"/>
      <c r="B2344" s="9"/>
      <c r="C2344" s="9"/>
      <c r="D2344" s="9"/>
      <c r="E2344" s="11"/>
      <c r="F2344" s="11"/>
      <c r="G2344" s="14" t="s">
        <v>33</v>
      </c>
      <c r="H2344" s="20">
        <f>H2323+IF(L2326&lt;3.5,2.5,5)</f>
        <v>237.5</v>
      </c>
      <c r="I2344" s="11" t="s">
        <v>31</v>
      </c>
      <c r="J2344" s="11" t="s">
        <v>30</v>
      </c>
      <c r="K2344" s="11" t="s">
        <v>34</v>
      </c>
      <c r="L2344" s="10" t="s">
        <v>32</v>
      </c>
      <c r="M2344" s="10"/>
      <c r="N2344" s="14"/>
      <c r="O2344" s="20">
        <f>O2337</f>
        <v>262.5</v>
      </c>
      <c r="P2344" s="11" t="s">
        <v>31</v>
      </c>
      <c r="Q2344" s="11" t="s">
        <v>30</v>
      </c>
      <c r="R2344" s="11" t="s">
        <v>34</v>
      </c>
      <c r="S2344" s="10" t="s">
        <v>32</v>
      </c>
      <c r="T2344" s="10"/>
      <c r="U2344" s="26" t="s">
        <v>34</v>
      </c>
      <c r="V2344" s="26" t="s">
        <v>48</v>
      </c>
      <c r="W2344" s="26" t="s">
        <v>34</v>
      </c>
      <c r="X2344" s="26" t="s">
        <v>48</v>
      </c>
      <c r="Y2344" s="9"/>
      <c r="Z2344" s="9"/>
      <c r="AA2344" s="9"/>
    </row>
    <row r="2345" spans="1:27" ht="16.5" thickTop="1" thickBot="1" x14ac:dyDescent="0.3">
      <c r="A2345" s="9"/>
      <c r="B2345" s="9"/>
      <c r="C2345" s="9"/>
      <c r="D2345" s="9"/>
      <c r="E2345" s="11"/>
      <c r="F2345" s="11"/>
      <c r="G2345" s="14"/>
      <c r="H2345" s="11"/>
      <c r="I2345" s="15">
        <v>5</v>
      </c>
      <c r="J2345" s="11">
        <v>65</v>
      </c>
      <c r="K2345" s="12">
        <f>CEILING(H2344*J2345/100*0.9,2.5)</f>
        <v>140</v>
      </c>
      <c r="M2345" s="9"/>
      <c r="N2345" s="14"/>
      <c r="O2345" s="11"/>
      <c r="P2345" s="15">
        <v>5</v>
      </c>
      <c r="Q2345" s="11">
        <v>75</v>
      </c>
      <c r="R2345" s="12">
        <f>CEILING(O2344*0.9*Q2345/100,5)</f>
        <v>180</v>
      </c>
      <c r="T2345" s="9"/>
      <c r="U2345" s="8">
        <f>IF(V2327&gt;11.5,U2327+2.5,U2327)</f>
        <v>70</v>
      </c>
      <c r="V2345" s="4"/>
      <c r="W2345" s="8">
        <f>IF(X2341&gt;11.5,W2341+2.5,W2341)</f>
        <v>42.5</v>
      </c>
      <c r="X2345" s="24"/>
      <c r="Y2345" s="9"/>
      <c r="Z2345" s="9"/>
      <c r="AA2345" s="9"/>
    </row>
    <row r="2346" spans="1:27" ht="16.5" thickTop="1" thickBot="1" x14ac:dyDescent="0.3">
      <c r="A2346" s="9"/>
      <c r="B2346" s="9"/>
      <c r="C2346" s="9"/>
      <c r="D2346" s="9"/>
      <c r="E2346" s="11"/>
      <c r="F2346" s="11"/>
      <c r="G2346" s="14"/>
      <c r="H2346" s="11"/>
      <c r="I2346" s="15">
        <v>5</v>
      </c>
      <c r="J2346" s="11">
        <v>65</v>
      </c>
      <c r="K2346" s="12">
        <f>CEILING(H2344*J2346/100*0.9,2.5)</f>
        <v>140</v>
      </c>
      <c r="M2346" s="9"/>
      <c r="N2346" s="14"/>
      <c r="O2346" s="11"/>
      <c r="P2346" s="15">
        <v>3</v>
      </c>
      <c r="Q2346" s="11">
        <v>85</v>
      </c>
      <c r="R2346" s="12">
        <f>CEILING(O2344*0.9*Q2346/100,5)</f>
        <v>205</v>
      </c>
      <c r="T2346" s="9"/>
      <c r="U2346" s="8">
        <f>U2345</f>
        <v>70</v>
      </c>
      <c r="V2346" s="4"/>
      <c r="W2346" s="8">
        <f>W2345</f>
        <v>42.5</v>
      </c>
      <c r="X2346" s="24"/>
      <c r="Y2346" s="9"/>
      <c r="Z2346" s="9"/>
      <c r="AA2346" s="9"/>
    </row>
    <row r="2347" spans="1:27" ht="16.5" thickTop="1" thickBot="1" x14ac:dyDescent="0.3">
      <c r="A2347" s="9"/>
      <c r="B2347" s="9"/>
      <c r="C2347" s="9"/>
      <c r="D2347" s="9"/>
      <c r="E2347" s="11"/>
      <c r="F2347" s="11"/>
      <c r="G2347" s="14"/>
      <c r="H2347" s="11"/>
      <c r="I2347" s="15">
        <v>5</v>
      </c>
      <c r="J2347" s="11">
        <v>75</v>
      </c>
      <c r="K2347" s="12">
        <f>CEILING(H2344*J2347/100*0.9,2.5)</f>
        <v>162.5</v>
      </c>
      <c r="M2347" s="9"/>
      <c r="N2347" s="14"/>
      <c r="O2347" s="11" t="s">
        <v>35</v>
      </c>
      <c r="P2347" s="15">
        <v>1</v>
      </c>
      <c r="Q2347" s="11">
        <v>95</v>
      </c>
      <c r="R2347" s="12">
        <f>CEILING(O2344*0.9*Q2347/100,5)</f>
        <v>225</v>
      </c>
      <c r="T2347" s="9"/>
      <c r="U2347" s="8">
        <f>U2346</f>
        <v>70</v>
      </c>
      <c r="V2347" s="4"/>
      <c r="W2347" s="8">
        <f>W2346</f>
        <v>42.5</v>
      </c>
      <c r="X2347" s="24"/>
      <c r="Y2347" s="9"/>
      <c r="Z2347" s="9"/>
      <c r="AA2347" s="9"/>
    </row>
    <row r="2348" spans="1:27" ht="16.5" thickTop="1" thickBot="1" x14ac:dyDescent="0.3">
      <c r="A2348" s="9"/>
      <c r="B2348" s="9"/>
      <c r="C2348" s="9"/>
      <c r="D2348" s="9"/>
      <c r="E2348" s="11"/>
      <c r="F2348" s="11"/>
      <c r="G2348" s="14"/>
      <c r="H2348" s="11"/>
      <c r="I2348" s="15">
        <v>5</v>
      </c>
      <c r="J2348" s="11">
        <v>75</v>
      </c>
      <c r="K2348" s="12">
        <f>CEILING(H2344*J2348/100*0.9,2.5)</f>
        <v>162.5</v>
      </c>
      <c r="M2348" s="9"/>
      <c r="N2348" s="14"/>
      <c r="O2348" s="11"/>
      <c r="P2348" s="11"/>
      <c r="Q2348" s="11"/>
      <c r="R2348" s="11"/>
      <c r="S2348" s="9"/>
      <c r="T2348" s="9"/>
      <c r="U2348" s="8">
        <f>U2347</f>
        <v>70</v>
      </c>
      <c r="V2348" s="4"/>
      <c r="W2348" s="8">
        <f>W2347</f>
        <v>42.5</v>
      </c>
      <c r="X2348" s="25"/>
      <c r="Y2348" s="9"/>
      <c r="Z2348" s="9"/>
      <c r="AA2348" s="9"/>
    </row>
    <row r="2349" spans="1:27" ht="16.5" thickTop="1" thickBot="1" x14ac:dyDescent="0.3">
      <c r="A2349" s="9"/>
      <c r="B2349" s="9"/>
      <c r="C2349" s="9"/>
      <c r="D2349" s="9"/>
      <c r="E2349" s="11"/>
      <c r="F2349" s="11"/>
      <c r="G2349" s="14"/>
      <c r="H2349" s="11"/>
      <c r="I2349" s="15">
        <v>5</v>
      </c>
      <c r="J2349" s="11">
        <v>85</v>
      </c>
      <c r="K2349" s="12">
        <f>CEILING(H2344*J2349/100*0.9,2.5)</f>
        <v>182.5</v>
      </c>
      <c r="M2349" s="9"/>
      <c r="N2349" s="14"/>
      <c r="O2349" s="11"/>
      <c r="P2349" s="11"/>
      <c r="Q2349" s="11"/>
      <c r="R2349" s="11"/>
      <c r="S2349" s="9"/>
      <c r="T2349" s="9"/>
      <c r="U2349" s="9"/>
      <c r="V2349" s="9"/>
      <c r="W2349" s="9"/>
      <c r="X2349" s="9"/>
      <c r="Y2349" s="9"/>
      <c r="Z2349" s="9"/>
      <c r="AA2349" s="9"/>
    </row>
    <row r="2350" spans="1:27" ht="16.5" thickTop="1" thickBot="1" x14ac:dyDescent="0.3">
      <c r="A2350" s="9"/>
      <c r="B2350" s="9"/>
      <c r="C2350">
        <f>IF(H2350&gt;3.4,0,H2350)+IF(O2350&gt;3.4,0,O2350)</f>
        <v>4</v>
      </c>
      <c r="D2350" t="s">
        <v>16</v>
      </c>
      <c r="E2350" t="s">
        <v>3</v>
      </c>
      <c r="F2350" s="9"/>
      <c r="G2350" s="14" t="s">
        <v>4</v>
      </c>
      <c r="H2350" s="11">
        <v>3</v>
      </c>
      <c r="I2350" s="11"/>
      <c r="J2350" s="11"/>
      <c r="K2350" s="11"/>
      <c r="L2350" s="9"/>
      <c r="M2350" s="9"/>
      <c r="N2350" s="14" t="s">
        <v>13</v>
      </c>
      <c r="O2350" s="11">
        <v>1</v>
      </c>
      <c r="P2350" s="11"/>
      <c r="Q2350" s="11"/>
      <c r="R2350" s="11"/>
      <c r="S2350" s="9"/>
      <c r="T2350" s="9"/>
      <c r="U2350" s="9"/>
      <c r="V2350" s="28" t="s">
        <v>28</v>
      </c>
      <c r="W2350" s="9"/>
      <c r="X2350" s="27" t="s">
        <v>25</v>
      </c>
      <c r="Y2350" s="9"/>
      <c r="Z2350" s="27" t="s">
        <v>26</v>
      </c>
      <c r="AA2350" s="9"/>
    </row>
    <row r="2351" spans="1:27" ht="31.5" thickTop="1" thickBot="1" x14ac:dyDescent="0.3">
      <c r="A2351" s="9"/>
      <c r="B2351" s="9"/>
      <c r="C2351" s="9"/>
      <c r="D2351" s="9"/>
      <c r="E2351" s="11"/>
      <c r="F2351" s="11"/>
      <c r="G2351" s="14"/>
      <c r="H2351" s="20">
        <f>H2330</f>
        <v>132.5</v>
      </c>
      <c r="I2351" s="11" t="s">
        <v>31</v>
      </c>
      <c r="J2351" s="11" t="s">
        <v>30</v>
      </c>
      <c r="K2351" s="11" t="s">
        <v>34</v>
      </c>
      <c r="L2351" s="10" t="s">
        <v>32</v>
      </c>
      <c r="M2351" s="10"/>
      <c r="N2351" s="14" t="s">
        <v>33</v>
      </c>
      <c r="O2351" s="20">
        <f>O2309+IF(S2312&lt;3.5,5,10)</f>
        <v>305</v>
      </c>
      <c r="P2351" s="11" t="s">
        <v>31</v>
      </c>
      <c r="Q2351" s="11" t="s">
        <v>30</v>
      </c>
      <c r="R2351" s="11" t="s">
        <v>34</v>
      </c>
      <c r="S2351" s="10" t="s">
        <v>32</v>
      </c>
      <c r="T2351" s="10"/>
      <c r="U2351" s="26" t="s">
        <v>34</v>
      </c>
      <c r="V2351" s="26" t="s">
        <v>48</v>
      </c>
      <c r="W2351" s="26" t="s">
        <v>34</v>
      </c>
      <c r="X2351" s="26" t="s">
        <v>48</v>
      </c>
      <c r="Y2351" s="26" t="s">
        <v>34</v>
      </c>
      <c r="Z2351" s="26" t="s">
        <v>48</v>
      </c>
      <c r="AA2351" s="9"/>
    </row>
    <row r="2352" spans="1:27" ht="16.5" thickTop="1" thickBot="1" x14ac:dyDescent="0.3">
      <c r="A2352" s="9"/>
      <c r="B2352" s="9"/>
      <c r="C2352" s="9"/>
      <c r="D2352" s="9"/>
      <c r="E2352" s="11"/>
      <c r="F2352" s="11"/>
      <c r="G2352" s="14"/>
      <c r="H2352" s="11"/>
      <c r="I2352" s="15">
        <v>5</v>
      </c>
      <c r="J2352" s="11">
        <v>75</v>
      </c>
      <c r="K2352" s="12">
        <f>CEILING(H2351*0.9*J2352/100,2.5)</f>
        <v>90</v>
      </c>
      <c r="M2352" s="9"/>
      <c r="N2352" s="14"/>
      <c r="O2352" s="11"/>
      <c r="P2352" s="15">
        <v>5</v>
      </c>
      <c r="Q2352" s="11">
        <v>65</v>
      </c>
      <c r="R2352" s="12">
        <f>CEILING(O2351*Q2352/100*0.9,5)</f>
        <v>180</v>
      </c>
      <c r="T2352" s="9"/>
      <c r="U2352" s="8">
        <f>IF(V2334&gt;11.5,U2334+2.5,U2334)</f>
        <v>17.5</v>
      </c>
      <c r="V2352" s="4"/>
      <c r="W2352" s="8">
        <f>IF(X2334&gt;11.5,W2334+2.5,W2334)</f>
        <v>35</v>
      </c>
      <c r="X2352" s="24"/>
      <c r="Y2352" s="8">
        <f>IF(Z2334&gt;11.5,Y2334+2,Y2334)</f>
        <v>8</v>
      </c>
      <c r="Z2352" s="24"/>
      <c r="AA2352" s="9"/>
    </row>
    <row r="2353" spans="1:27" ht="16.5" thickTop="1" thickBot="1" x14ac:dyDescent="0.3">
      <c r="A2353" s="9"/>
      <c r="B2353" s="9"/>
      <c r="C2353" s="9"/>
      <c r="D2353" s="9"/>
      <c r="E2353" s="11"/>
      <c r="F2353" s="11"/>
      <c r="G2353" s="14"/>
      <c r="H2353" s="11"/>
      <c r="I2353" s="15">
        <v>3</v>
      </c>
      <c r="J2353" s="11">
        <v>85</v>
      </c>
      <c r="K2353" s="12">
        <f>CEILING(H2351*0.9*J2353/100,2.5)</f>
        <v>102.5</v>
      </c>
      <c r="M2353" s="9"/>
      <c r="N2353" s="14"/>
      <c r="O2353" s="11"/>
      <c r="P2353" s="15">
        <v>5</v>
      </c>
      <c r="Q2353" s="11">
        <v>65</v>
      </c>
      <c r="R2353" s="12">
        <f>CEILING(O2351*Q2353/100*0.9,5)</f>
        <v>180</v>
      </c>
      <c r="T2353" s="9"/>
      <c r="U2353" s="8">
        <f>U2352</f>
        <v>17.5</v>
      </c>
      <c r="V2353" s="3"/>
      <c r="W2353" s="8">
        <f>W2352</f>
        <v>35</v>
      </c>
      <c r="X2353" s="24"/>
      <c r="Y2353" s="8">
        <f>Y2352</f>
        <v>8</v>
      </c>
      <c r="Z2353" s="24"/>
      <c r="AA2353" s="9"/>
    </row>
    <row r="2354" spans="1:27" ht="16.5" thickTop="1" thickBot="1" x14ac:dyDescent="0.3">
      <c r="A2354" s="9"/>
      <c r="B2354" s="9"/>
      <c r="C2354" s="9"/>
      <c r="D2354" s="9"/>
      <c r="E2354" s="11"/>
      <c r="F2354" s="11"/>
      <c r="G2354" s="14"/>
      <c r="H2354" s="11" t="s">
        <v>35</v>
      </c>
      <c r="I2354" s="15">
        <v>1</v>
      </c>
      <c r="J2354" s="11">
        <v>95</v>
      </c>
      <c r="K2354" s="12">
        <f>CEILING(H2351*0.9*J2354/100,2.5)</f>
        <v>115</v>
      </c>
      <c r="M2354" s="9"/>
      <c r="N2354" s="14"/>
      <c r="O2354" s="11"/>
      <c r="P2354" s="15">
        <v>5</v>
      </c>
      <c r="Q2354" s="11">
        <v>75</v>
      </c>
      <c r="R2354" s="12">
        <f>CEILING(O2351*Q2354/100*0.9,5)</f>
        <v>210</v>
      </c>
      <c r="T2354" s="9"/>
      <c r="U2354" s="8">
        <f>U2353</f>
        <v>17.5</v>
      </c>
      <c r="W2354" s="8">
        <f>W2353</f>
        <v>35</v>
      </c>
      <c r="X2354" s="24"/>
      <c r="Y2354" s="8">
        <f>Y2353</f>
        <v>8</v>
      </c>
      <c r="Z2354" s="24"/>
      <c r="AA2354" s="9"/>
    </row>
    <row r="2355" spans="1:27" ht="16.5" thickTop="1" thickBot="1" x14ac:dyDescent="0.3">
      <c r="A2355" s="9"/>
      <c r="B2355" s="9"/>
      <c r="C2355" s="9"/>
      <c r="D2355" s="9"/>
      <c r="E2355" s="11"/>
      <c r="F2355" s="11"/>
      <c r="G2355" s="14"/>
      <c r="H2355" s="11"/>
      <c r="I2355" s="11"/>
      <c r="J2355" s="11"/>
      <c r="K2355" s="11"/>
      <c r="L2355" s="9"/>
      <c r="M2355" s="9"/>
      <c r="N2355" s="14"/>
      <c r="O2355" s="11"/>
      <c r="P2355" s="15">
        <v>5</v>
      </c>
      <c r="Q2355" s="11">
        <v>75</v>
      </c>
      <c r="R2355" s="12">
        <f>CEILING(O2351*Q2355/100*0.9,5)</f>
        <v>210</v>
      </c>
      <c r="T2355" s="9"/>
      <c r="U2355" s="8">
        <f>U2354</f>
        <v>17.5</v>
      </c>
      <c r="W2355" s="8">
        <f>W2354</f>
        <v>35</v>
      </c>
      <c r="X2355" s="25"/>
      <c r="Y2355" s="8">
        <f>Y2354</f>
        <v>8</v>
      </c>
      <c r="Z2355" s="25"/>
      <c r="AA2355" s="9"/>
    </row>
    <row r="2356" spans="1:27" ht="16.5" thickTop="1" thickBot="1" x14ac:dyDescent="0.3">
      <c r="A2356" s="9"/>
      <c r="B2356" s="9"/>
      <c r="C2356" s="9"/>
      <c r="D2356" s="9"/>
      <c r="E2356" s="11"/>
      <c r="F2356" s="11"/>
      <c r="G2356" s="14"/>
      <c r="H2356" s="11"/>
      <c r="I2356" s="11"/>
      <c r="J2356" s="11"/>
      <c r="K2356" s="11"/>
      <c r="L2356" s="9"/>
      <c r="M2356" s="9"/>
      <c r="N2356" s="14"/>
      <c r="O2356" s="11"/>
      <c r="P2356" s="16">
        <v>5</v>
      </c>
      <c r="Q2356" s="11">
        <v>85</v>
      </c>
      <c r="R2356" s="12">
        <f>CEILING(O2351*Q2356/100*0.9,5)</f>
        <v>235</v>
      </c>
      <c r="T2356" s="9"/>
      <c r="U2356" s="9"/>
      <c r="V2356" s="9"/>
      <c r="W2356" s="9"/>
      <c r="X2356" s="9"/>
      <c r="Y2356" s="9"/>
      <c r="Z2356" s="9"/>
      <c r="AA2356" s="9"/>
    </row>
    <row r="2357" spans="1:27" ht="16.5" thickTop="1" thickBot="1" x14ac:dyDescent="0.3">
      <c r="A2357" s="9"/>
      <c r="B2357" s="9"/>
      <c r="C2357">
        <f>IF(H2357&gt;3.4,0,H2357)+IF(O2357&gt;3.4,0,O2357)</f>
        <v>2</v>
      </c>
      <c r="D2357" t="s">
        <v>17</v>
      </c>
      <c r="E2357" t="s">
        <v>2</v>
      </c>
      <c r="F2357" s="9"/>
      <c r="G2357" s="14" t="s">
        <v>14</v>
      </c>
      <c r="H2357" s="11">
        <v>2</v>
      </c>
      <c r="I2357" s="11"/>
      <c r="J2357" s="11"/>
      <c r="K2357" s="11"/>
      <c r="L2357" s="9"/>
      <c r="M2357" s="9"/>
      <c r="N2357" s="14" t="s">
        <v>12</v>
      </c>
      <c r="O2357" s="11">
        <v>4</v>
      </c>
      <c r="P2357" s="11"/>
      <c r="Q2357" s="11"/>
      <c r="R2357" s="11"/>
      <c r="S2357" s="9"/>
      <c r="T2357" s="9"/>
      <c r="U2357" s="9"/>
      <c r="V2357" s="27" t="s">
        <v>47</v>
      </c>
      <c r="W2357" s="9"/>
      <c r="X2357" s="17" t="s">
        <v>27</v>
      </c>
      <c r="Y2357" s="9"/>
      <c r="Z2357" s="9"/>
      <c r="AA2357" s="9"/>
    </row>
    <row r="2358" spans="1:27" ht="31.5" thickTop="1" thickBot="1" x14ac:dyDescent="0.3">
      <c r="A2358" s="9"/>
      <c r="B2358" s="9"/>
      <c r="C2358" s="9"/>
      <c r="D2358" s="9"/>
      <c r="E2358" s="11"/>
      <c r="F2358" s="11"/>
      <c r="G2358" s="14" t="s">
        <v>33</v>
      </c>
      <c r="H2358" s="20">
        <f>H2344</f>
        <v>237.5</v>
      </c>
      <c r="I2358" s="11" t="s">
        <v>31</v>
      </c>
      <c r="J2358" s="11" t="s">
        <v>30</v>
      </c>
      <c r="K2358" s="11" t="s">
        <v>34</v>
      </c>
      <c r="L2358" s="10" t="s">
        <v>32</v>
      </c>
      <c r="M2358" s="10"/>
      <c r="N2358" s="14" t="s">
        <v>33</v>
      </c>
      <c r="O2358" s="20">
        <f>O2344</f>
        <v>262.5</v>
      </c>
      <c r="P2358" s="11" t="s">
        <v>31</v>
      </c>
      <c r="Q2358" s="11" t="s">
        <v>30</v>
      </c>
      <c r="R2358" s="11" t="s">
        <v>34</v>
      </c>
      <c r="S2358" s="10" t="s">
        <v>32</v>
      </c>
      <c r="T2358" s="10"/>
      <c r="U2358" s="26" t="s">
        <v>34</v>
      </c>
      <c r="V2358" s="26" t="s">
        <v>48</v>
      </c>
      <c r="W2358" s="26" t="s">
        <v>34</v>
      </c>
      <c r="X2358" s="26" t="s">
        <v>48</v>
      </c>
      <c r="Y2358" s="9"/>
      <c r="Z2358" s="9"/>
      <c r="AA2358" s="9"/>
    </row>
    <row r="2359" spans="1:27" ht="16.5" thickTop="1" thickBot="1" x14ac:dyDescent="0.3">
      <c r="A2359" s="9"/>
      <c r="B2359" s="9"/>
      <c r="C2359" s="9"/>
      <c r="D2359" s="9"/>
      <c r="E2359" s="11"/>
      <c r="F2359" s="11"/>
      <c r="G2359" s="14"/>
      <c r="H2359" s="11"/>
      <c r="I2359" s="15">
        <v>3</v>
      </c>
      <c r="J2359" s="11">
        <v>70</v>
      </c>
      <c r="K2359" s="12">
        <f>CEILING(H2358*J2359/100*0.9,2.5)</f>
        <v>150</v>
      </c>
      <c r="M2359" s="9"/>
      <c r="N2359" s="14"/>
      <c r="O2359" s="11"/>
      <c r="P2359" s="15">
        <v>5</v>
      </c>
      <c r="Q2359" s="11">
        <v>40</v>
      </c>
      <c r="R2359" s="12">
        <f>CEILING(O2358*Q2359/100*0.9,5)</f>
        <v>95</v>
      </c>
      <c r="T2359" s="9"/>
      <c r="U2359" s="8">
        <f>IF(V2341&gt;11.5,U2341+2.5,U2341)</f>
        <v>60</v>
      </c>
      <c r="W2359" s="8">
        <f>IF(X2341&gt;11.5,W2341+2.5,W2341)</f>
        <v>42.5</v>
      </c>
      <c r="X2359" s="24"/>
      <c r="Y2359" s="9"/>
      <c r="Z2359" s="9"/>
      <c r="AA2359" s="9"/>
    </row>
    <row r="2360" spans="1:27" ht="16.5" thickTop="1" thickBot="1" x14ac:dyDescent="0.3">
      <c r="A2360" s="9"/>
      <c r="B2360" s="9"/>
      <c r="C2360" s="9"/>
      <c r="D2360" s="9"/>
      <c r="E2360" s="11"/>
      <c r="F2360" s="11"/>
      <c r="G2360" s="14"/>
      <c r="H2360" s="11"/>
      <c r="I2360" s="15">
        <v>3</v>
      </c>
      <c r="J2360" s="11">
        <v>70</v>
      </c>
      <c r="K2360" s="12">
        <f>CEILING(H2358*J2360/100*0.9,2.5)</f>
        <v>150</v>
      </c>
      <c r="M2360" s="9"/>
      <c r="N2360" s="14"/>
      <c r="O2360" s="11"/>
      <c r="P2360" s="15">
        <v>5</v>
      </c>
      <c r="Q2360" s="11">
        <v>40</v>
      </c>
      <c r="R2360" s="12">
        <f>CEILING(O2358*Q2360/100*0.9,5)</f>
        <v>95</v>
      </c>
      <c r="T2360" s="9"/>
      <c r="U2360" s="8">
        <f>U2359</f>
        <v>60</v>
      </c>
      <c r="W2360" s="8">
        <f>W2359</f>
        <v>42.5</v>
      </c>
      <c r="X2360" s="24"/>
      <c r="Y2360" s="9"/>
      <c r="Z2360" s="9"/>
      <c r="AA2360" s="9"/>
    </row>
    <row r="2361" spans="1:27" ht="16.5" thickTop="1" thickBot="1" x14ac:dyDescent="0.3">
      <c r="A2361" s="9"/>
      <c r="B2361" s="9"/>
      <c r="C2361" s="9"/>
      <c r="D2361" s="9"/>
      <c r="E2361" s="11"/>
      <c r="F2361" s="11"/>
      <c r="G2361" s="14"/>
      <c r="H2361" s="11"/>
      <c r="I2361" s="15">
        <v>3</v>
      </c>
      <c r="J2361" s="11">
        <v>80</v>
      </c>
      <c r="K2361" s="12">
        <f>CEILING(H2358*J2361/100*0.9,2.5)</f>
        <v>172.5</v>
      </c>
      <c r="M2361" s="9"/>
      <c r="N2361" s="14"/>
      <c r="O2361" s="11"/>
      <c r="P2361" s="15">
        <v>5</v>
      </c>
      <c r="Q2361" s="11">
        <v>50</v>
      </c>
      <c r="R2361" s="12">
        <f>CEILING(O2358*Q2361/100*0.9,5)</f>
        <v>120</v>
      </c>
      <c r="T2361" s="9"/>
      <c r="U2361" s="8">
        <f>U2360</f>
        <v>60</v>
      </c>
      <c r="W2361" s="8">
        <f>W2360</f>
        <v>42.5</v>
      </c>
      <c r="X2361" s="24"/>
      <c r="Y2361" s="9"/>
      <c r="Z2361" s="9"/>
      <c r="AA2361" s="9"/>
    </row>
    <row r="2362" spans="1:27" ht="16.5" thickTop="1" thickBot="1" x14ac:dyDescent="0.3">
      <c r="A2362" s="9"/>
      <c r="B2362" s="9"/>
      <c r="C2362" s="9"/>
      <c r="D2362" s="9"/>
      <c r="E2362" s="11"/>
      <c r="F2362" s="11"/>
      <c r="G2362" s="14"/>
      <c r="H2362" s="11"/>
      <c r="I2362" s="15">
        <v>3</v>
      </c>
      <c r="J2362" s="11">
        <v>80</v>
      </c>
      <c r="K2362" s="12">
        <f>CEILING(H2358*J2362/100*0.9,2.5)</f>
        <v>172.5</v>
      </c>
      <c r="M2362" s="9"/>
      <c r="N2362" s="14"/>
      <c r="O2362" s="11"/>
      <c r="P2362" s="15">
        <v>5</v>
      </c>
      <c r="Q2362" s="11">
        <v>50</v>
      </c>
      <c r="R2362" s="12">
        <f>CEILING(O2358*Q2362/100*0.9,5)</f>
        <v>120</v>
      </c>
      <c r="T2362" s="9"/>
      <c r="U2362" s="8">
        <f>U2361</f>
        <v>60</v>
      </c>
      <c r="W2362" s="8">
        <f>W2361</f>
        <v>42.5</v>
      </c>
      <c r="X2362" s="25"/>
      <c r="Y2362" s="9"/>
      <c r="Z2362" s="9"/>
      <c r="AA2362" s="9"/>
    </row>
    <row r="2363" spans="1:27" ht="16.5" thickTop="1" thickBot="1" x14ac:dyDescent="0.3">
      <c r="A2363" s="9"/>
      <c r="B2363" s="9"/>
      <c r="C2363" s="9"/>
      <c r="D2363" s="9"/>
      <c r="E2363" s="11"/>
      <c r="F2363" s="11"/>
      <c r="G2363" s="14"/>
      <c r="H2363" s="11"/>
      <c r="I2363" s="15">
        <v>3</v>
      </c>
      <c r="J2363" s="11">
        <v>90</v>
      </c>
      <c r="K2363" s="12">
        <f>CEILING(H2358*J2363/100*0.9,2.5)</f>
        <v>192.5</v>
      </c>
      <c r="M2363" s="9"/>
      <c r="N2363" s="14"/>
      <c r="O2363" s="11"/>
      <c r="P2363" s="15">
        <v>5</v>
      </c>
      <c r="Q2363" s="11">
        <v>60</v>
      </c>
      <c r="R2363" s="12">
        <f>CEILING(O2358*Q2363/100*0.9,5)</f>
        <v>145</v>
      </c>
      <c r="T2363" s="9"/>
      <c r="U2363" s="9"/>
      <c r="V2363" s="9"/>
      <c r="W2363" s="9"/>
      <c r="X2363" s="9"/>
      <c r="Y2363" s="9"/>
      <c r="Z2363" s="9"/>
      <c r="AA2363" s="9"/>
    </row>
    <row r="2364" spans="1:27" ht="16.5" thickTop="1" thickBot="1" x14ac:dyDescent="0.3">
      <c r="A2364" s="9"/>
      <c r="B2364" s="1" t="s">
        <v>180</v>
      </c>
      <c r="C2364" s="18">
        <f>IF(H2364&gt;3.4,0,H2364)+IF(O2364&gt;3.4,0,O2364)</f>
        <v>4</v>
      </c>
      <c r="D2364" s="18" t="s">
        <v>15</v>
      </c>
      <c r="E2364" s="34" t="s">
        <v>2</v>
      </c>
      <c r="F2364" s="11"/>
      <c r="G2364" s="14" t="s">
        <v>14</v>
      </c>
      <c r="H2364" s="11">
        <v>3</v>
      </c>
      <c r="I2364" s="11"/>
      <c r="J2364" s="11"/>
      <c r="K2364" s="11"/>
      <c r="L2364" s="9"/>
      <c r="M2364" s="9"/>
      <c r="N2364" s="14" t="s">
        <v>12</v>
      </c>
      <c r="O2364" s="11">
        <v>1</v>
      </c>
      <c r="P2364" s="11"/>
      <c r="Q2364" s="11"/>
      <c r="R2364" s="11"/>
      <c r="S2364" s="9"/>
      <c r="T2364" s="9"/>
      <c r="U2364" s="30"/>
      <c r="V2364" s="29" t="s">
        <v>49</v>
      </c>
      <c r="W2364" s="9"/>
      <c r="X2364" s="31" t="s">
        <v>27</v>
      </c>
      <c r="Y2364" s="9"/>
      <c r="Z2364" s="9"/>
      <c r="AA2364" s="9"/>
    </row>
    <row r="2365" spans="1:27" ht="31.5" thickTop="1" thickBot="1" x14ac:dyDescent="0.3">
      <c r="A2365" s="9"/>
      <c r="B2365" s="9"/>
      <c r="C2365" s="9"/>
      <c r="D2365" s="9"/>
      <c r="E2365" s="11"/>
      <c r="F2365" s="11"/>
      <c r="G2365" s="14"/>
      <c r="H2365" s="20">
        <f>H2358</f>
        <v>237.5</v>
      </c>
      <c r="I2365" s="11" t="s">
        <v>31</v>
      </c>
      <c r="J2365" s="11" t="s">
        <v>30</v>
      </c>
      <c r="K2365" s="11" t="s">
        <v>34</v>
      </c>
      <c r="L2365" s="10" t="s">
        <v>32</v>
      </c>
      <c r="M2365" s="10"/>
      <c r="N2365" s="14" t="s">
        <v>33</v>
      </c>
      <c r="O2365" s="20">
        <f>O2344+IF(S2347&lt;3.5,2.5,5)</f>
        <v>265</v>
      </c>
      <c r="P2365" s="11" t="s">
        <v>31</v>
      </c>
      <c r="Q2365" s="11" t="s">
        <v>30</v>
      </c>
      <c r="R2365" s="11" t="s">
        <v>34</v>
      </c>
      <c r="S2365" s="10" t="s">
        <v>32</v>
      </c>
      <c r="T2365" s="10"/>
      <c r="U2365" s="26" t="s">
        <v>34</v>
      </c>
      <c r="V2365" s="26" t="s">
        <v>48</v>
      </c>
      <c r="W2365" s="26" t="s">
        <v>34</v>
      </c>
      <c r="X2365" s="26" t="s">
        <v>48</v>
      </c>
      <c r="Y2365" s="9"/>
      <c r="Z2365" s="9"/>
      <c r="AA2365" s="9"/>
    </row>
    <row r="2366" spans="1:27" ht="16.5" thickTop="1" thickBot="1" x14ac:dyDescent="0.3">
      <c r="A2366" s="9"/>
      <c r="B2366" s="9"/>
      <c r="C2366" s="9"/>
      <c r="D2366" s="9"/>
      <c r="E2366" s="11"/>
      <c r="F2366" s="11"/>
      <c r="G2366" s="14"/>
      <c r="H2366" s="11"/>
      <c r="I2366" s="15">
        <v>5</v>
      </c>
      <c r="J2366" s="11">
        <v>75</v>
      </c>
      <c r="K2366" s="12">
        <f>CEILING(H2365*0.9*J2366/100,2.5)</f>
        <v>162.5</v>
      </c>
      <c r="M2366" s="9"/>
      <c r="N2366" s="14"/>
      <c r="O2366" s="11"/>
      <c r="P2366" s="15">
        <v>5</v>
      </c>
      <c r="Q2366" s="11">
        <v>65</v>
      </c>
      <c r="R2366" s="12">
        <f>CEILING(O2365*Q2366/100*0.9,5)</f>
        <v>160</v>
      </c>
      <c r="T2366" s="9"/>
      <c r="U2366" s="8">
        <f>IF(V2348&gt;11.5,U2348+2.5,U2348)</f>
        <v>70</v>
      </c>
      <c r="V2366" s="4"/>
      <c r="W2366" s="8">
        <f>IF(X2362&gt;11.5,W2362+2.5,W2362)</f>
        <v>42.5</v>
      </c>
      <c r="X2366" s="24"/>
      <c r="Y2366" s="9"/>
      <c r="Z2366" s="9"/>
      <c r="AA2366" s="9"/>
    </row>
    <row r="2367" spans="1:27" ht="16.5" thickTop="1" thickBot="1" x14ac:dyDescent="0.3">
      <c r="A2367" s="9"/>
      <c r="B2367" s="9"/>
      <c r="C2367" s="9"/>
      <c r="D2367" s="9"/>
      <c r="E2367" s="11"/>
      <c r="F2367" s="11"/>
      <c r="G2367" s="14"/>
      <c r="H2367" s="11"/>
      <c r="I2367" s="15">
        <v>3</v>
      </c>
      <c r="J2367" s="11">
        <v>85</v>
      </c>
      <c r="K2367" s="12">
        <f>CEILING(H2365*0.9*J2367/100,2.5)</f>
        <v>182.5</v>
      </c>
      <c r="M2367" s="9"/>
      <c r="N2367" s="14"/>
      <c r="O2367" s="11"/>
      <c r="P2367" s="15">
        <v>5</v>
      </c>
      <c r="Q2367" s="11">
        <v>65</v>
      </c>
      <c r="R2367" s="12">
        <f>CEILING(O2365*Q2367/100*0.9,5)</f>
        <v>160</v>
      </c>
      <c r="T2367" s="9"/>
      <c r="U2367" s="8">
        <f>U2366</f>
        <v>70</v>
      </c>
      <c r="V2367" s="4"/>
      <c r="W2367" s="8">
        <f>W2366</f>
        <v>42.5</v>
      </c>
      <c r="X2367" s="24"/>
      <c r="Y2367" s="9"/>
      <c r="Z2367" s="9"/>
      <c r="AA2367" s="9"/>
    </row>
    <row r="2368" spans="1:27" ht="16.5" thickTop="1" thickBot="1" x14ac:dyDescent="0.3">
      <c r="A2368" s="9"/>
      <c r="B2368" s="9"/>
      <c r="C2368" s="9"/>
      <c r="D2368" s="9"/>
      <c r="E2368" s="11"/>
      <c r="F2368" s="11"/>
      <c r="G2368" s="14"/>
      <c r="H2368" s="11" t="s">
        <v>35</v>
      </c>
      <c r="I2368" s="15">
        <v>1</v>
      </c>
      <c r="J2368" s="11">
        <v>95</v>
      </c>
      <c r="K2368" s="12">
        <f>CEILING(H2365*0.9*J2368/100,2.5)</f>
        <v>205</v>
      </c>
      <c r="M2368" s="9"/>
      <c r="N2368" s="14"/>
      <c r="O2368" s="11"/>
      <c r="P2368" s="15">
        <v>5</v>
      </c>
      <c r="Q2368" s="11">
        <v>75</v>
      </c>
      <c r="R2368" s="12">
        <f>CEILING(O2365*Q2368/100*0.9,5)</f>
        <v>180</v>
      </c>
      <c r="T2368" s="9"/>
      <c r="U2368" s="8">
        <f>U2367</f>
        <v>70</v>
      </c>
      <c r="V2368" s="4"/>
      <c r="W2368" s="8">
        <f>W2367</f>
        <v>42.5</v>
      </c>
      <c r="X2368" s="24"/>
      <c r="Y2368" s="9"/>
      <c r="Z2368" s="9"/>
      <c r="AA2368" s="9"/>
    </row>
    <row r="2369" spans="1:27" ht="16.5" thickTop="1" thickBot="1" x14ac:dyDescent="0.3">
      <c r="A2369" s="9"/>
      <c r="B2369" s="9"/>
      <c r="C2369" s="9"/>
      <c r="D2369" s="9"/>
      <c r="E2369" s="11"/>
      <c r="F2369" s="11"/>
      <c r="G2369" s="14"/>
      <c r="H2369" s="11"/>
      <c r="I2369" s="11"/>
      <c r="J2369" s="11"/>
      <c r="K2369" s="11"/>
      <c r="L2369" s="9"/>
      <c r="M2369" s="9"/>
      <c r="N2369" s="14"/>
      <c r="O2369" s="11"/>
      <c r="P2369" s="15">
        <v>5</v>
      </c>
      <c r="Q2369" s="11">
        <v>75</v>
      </c>
      <c r="R2369" s="12">
        <f>CEILING(O2365*Q2369/100*0.9,5)</f>
        <v>180</v>
      </c>
      <c r="T2369" s="9"/>
      <c r="U2369" s="8">
        <f>U2368</f>
        <v>70</v>
      </c>
      <c r="V2369" s="4"/>
      <c r="W2369" s="8">
        <f>W2368</f>
        <v>42.5</v>
      </c>
      <c r="X2369" s="25"/>
      <c r="Y2369" s="9"/>
      <c r="Z2369" s="9"/>
      <c r="AA2369" s="9"/>
    </row>
    <row r="2370" spans="1:27" ht="16.5" thickTop="1" thickBot="1" x14ac:dyDescent="0.3">
      <c r="A2370" s="9"/>
      <c r="B2370" s="9"/>
      <c r="C2370" s="9"/>
      <c r="D2370" s="9"/>
      <c r="E2370" s="11"/>
      <c r="F2370" s="11"/>
      <c r="G2370" s="14"/>
      <c r="H2370" s="11"/>
      <c r="I2370" s="11"/>
      <c r="J2370" s="11"/>
      <c r="K2370" s="11"/>
      <c r="L2370" s="9"/>
      <c r="M2370" s="9"/>
      <c r="N2370" s="14"/>
      <c r="O2370" s="11"/>
      <c r="P2370" s="16">
        <v>5</v>
      </c>
      <c r="Q2370" s="11">
        <v>85</v>
      </c>
      <c r="R2370" s="12">
        <f>CEILING(O2365*Q2370/100*0.9,5)</f>
        <v>205</v>
      </c>
      <c r="T2370" s="9"/>
      <c r="U2370" s="9"/>
      <c r="V2370" s="9"/>
      <c r="W2370" s="9"/>
      <c r="X2370" s="9"/>
      <c r="Y2370" s="9"/>
      <c r="Z2370" s="9"/>
      <c r="AA2370" s="9"/>
    </row>
    <row r="2371" spans="1:27" ht="16.5" thickTop="1" thickBot="1" x14ac:dyDescent="0.3">
      <c r="A2371" s="9"/>
      <c r="B2371" s="9"/>
      <c r="C2371">
        <f>IF(H2371&gt;3.4,0,H2371)+IF(O2371&gt;3.4,0,O2371)</f>
        <v>2</v>
      </c>
      <c r="D2371" t="s">
        <v>16</v>
      </c>
      <c r="E2371" t="s">
        <v>3</v>
      </c>
      <c r="F2371" s="9"/>
      <c r="G2371" s="14" t="s">
        <v>4</v>
      </c>
      <c r="H2371" s="11">
        <v>4</v>
      </c>
      <c r="I2371" s="11"/>
      <c r="J2371" s="11"/>
      <c r="K2371" s="11"/>
      <c r="L2371" s="9"/>
      <c r="M2371" s="9"/>
      <c r="N2371" s="14" t="s">
        <v>13</v>
      </c>
      <c r="O2371" s="11">
        <v>2</v>
      </c>
      <c r="P2371" s="11"/>
      <c r="Q2371" s="11"/>
      <c r="R2371" s="11"/>
      <c r="S2371" s="9"/>
      <c r="T2371" s="9"/>
      <c r="U2371" s="9"/>
      <c r="V2371" s="28" t="s">
        <v>28</v>
      </c>
      <c r="W2371" s="9"/>
      <c r="X2371" s="27" t="s">
        <v>25</v>
      </c>
      <c r="Y2371" s="9"/>
      <c r="Z2371" s="27" t="s">
        <v>26</v>
      </c>
      <c r="AA2371" s="9"/>
    </row>
    <row r="2372" spans="1:27" ht="31.5" thickTop="1" thickBot="1" x14ac:dyDescent="0.3">
      <c r="A2372" s="9"/>
      <c r="B2372" s="9"/>
      <c r="C2372" s="9"/>
      <c r="D2372" s="9"/>
      <c r="E2372" s="11"/>
      <c r="F2372" s="11"/>
      <c r="G2372" s="14" t="s">
        <v>33</v>
      </c>
      <c r="H2372" s="20">
        <f>H2351</f>
        <v>132.5</v>
      </c>
      <c r="I2372" s="11" t="s">
        <v>31</v>
      </c>
      <c r="J2372" s="11" t="s">
        <v>30</v>
      </c>
      <c r="K2372" s="11" t="s">
        <v>34</v>
      </c>
      <c r="L2372" s="10" t="s">
        <v>32</v>
      </c>
      <c r="M2372" s="10"/>
      <c r="N2372" s="14" t="s">
        <v>33</v>
      </c>
      <c r="O2372" s="20">
        <f>O2351</f>
        <v>305</v>
      </c>
      <c r="P2372" s="11" t="s">
        <v>31</v>
      </c>
      <c r="Q2372" s="11" t="s">
        <v>30</v>
      </c>
      <c r="R2372" s="11" t="s">
        <v>34</v>
      </c>
      <c r="S2372" s="10" t="s">
        <v>32</v>
      </c>
      <c r="T2372" s="10"/>
      <c r="U2372" s="26" t="s">
        <v>34</v>
      </c>
      <c r="V2372" s="26" t="s">
        <v>48</v>
      </c>
      <c r="W2372" s="26" t="s">
        <v>34</v>
      </c>
      <c r="X2372" s="26" t="s">
        <v>48</v>
      </c>
      <c r="Y2372" s="26" t="s">
        <v>34</v>
      </c>
      <c r="Z2372" s="26" t="s">
        <v>48</v>
      </c>
      <c r="AA2372" s="9"/>
    </row>
    <row r="2373" spans="1:27" ht="16.5" thickTop="1" thickBot="1" x14ac:dyDescent="0.3">
      <c r="A2373" s="9"/>
      <c r="B2373" s="9"/>
      <c r="C2373" s="9"/>
      <c r="D2373" s="9"/>
      <c r="E2373" s="11"/>
      <c r="F2373" s="11"/>
      <c r="G2373" s="14"/>
      <c r="H2373" s="11"/>
      <c r="I2373" s="15">
        <v>5</v>
      </c>
      <c r="J2373" s="11">
        <v>40</v>
      </c>
      <c r="K2373" s="12">
        <f>CEILING(H2372*J2373/100*0.9,2.5)</f>
        <v>50</v>
      </c>
      <c r="M2373" s="9"/>
      <c r="N2373" s="14"/>
      <c r="O2373" s="11"/>
      <c r="P2373" s="15">
        <v>3</v>
      </c>
      <c r="Q2373" s="11">
        <v>70</v>
      </c>
      <c r="R2373" s="12">
        <f>CEILING(O2372*Q2373/100*0.9,5)</f>
        <v>195</v>
      </c>
      <c r="T2373" s="9"/>
      <c r="U2373" s="8">
        <f>IF(V2355&gt;11.5,U2355+2.5,U2355)</f>
        <v>17.5</v>
      </c>
      <c r="V2373" s="4"/>
      <c r="W2373" s="8">
        <f>IF(X2355&gt;11.5,W2355+2.5,W2355)</f>
        <v>35</v>
      </c>
      <c r="X2373" s="24"/>
      <c r="Y2373" s="8">
        <f>IF(Z2355&gt;11.5,Y2355+2,Y2355)</f>
        <v>8</v>
      </c>
      <c r="Z2373" s="24"/>
      <c r="AA2373" s="9"/>
    </row>
    <row r="2374" spans="1:27" ht="16.5" thickTop="1" thickBot="1" x14ac:dyDescent="0.3">
      <c r="A2374" s="9"/>
      <c r="B2374" s="9"/>
      <c r="C2374" s="9"/>
      <c r="D2374" s="9"/>
      <c r="E2374" s="11"/>
      <c r="F2374" s="11"/>
      <c r="G2374" s="14"/>
      <c r="H2374" s="11"/>
      <c r="I2374" s="15">
        <v>5</v>
      </c>
      <c r="J2374" s="11">
        <v>40</v>
      </c>
      <c r="K2374" s="12">
        <f>CEILING(H2372*J2374/100*0.9,2.5)</f>
        <v>50</v>
      </c>
      <c r="M2374" s="9"/>
      <c r="N2374" s="14"/>
      <c r="O2374" s="11"/>
      <c r="P2374" s="15">
        <v>3</v>
      </c>
      <c r="Q2374" s="11">
        <v>70</v>
      </c>
      <c r="R2374" s="12">
        <f>CEILING(O2372*Q2374/100*0.9,5)</f>
        <v>195</v>
      </c>
      <c r="T2374" s="9"/>
      <c r="U2374" s="8">
        <f>U2373</f>
        <v>17.5</v>
      </c>
      <c r="V2374" s="3"/>
      <c r="W2374" s="8">
        <f>W2373</f>
        <v>35</v>
      </c>
      <c r="X2374" s="24"/>
      <c r="Y2374" s="8">
        <f>Y2373</f>
        <v>8</v>
      </c>
      <c r="Z2374" s="24"/>
      <c r="AA2374" s="9"/>
    </row>
    <row r="2375" spans="1:27" ht="16.5" thickTop="1" thickBot="1" x14ac:dyDescent="0.3">
      <c r="A2375" s="9"/>
      <c r="B2375" s="9"/>
      <c r="C2375" s="9"/>
      <c r="D2375" s="9"/>
      <c r="E2375" s="11"/>
      <c r="F2375" s="11"/>
      <c r="G2375" s="14"/>
      <c r="H2375" s="11"/>
      <c r="I2375" s="15">
        <v>5</v>
      </c>
      <c r="J2375" s="11">
        <v>50</v>
      </c>
      <c r="K2375" s="12">
        <f>CEILING(H2372*J2375/100*0.9,2.5)</f>
        <v>60</v>
      </c>
      <c r="M2375" s="9"/>
      <c r="N2375" s="14"/>
      <c r="O2375" s="11"/>
      <c r="P2375" s="15">
        <v>3</v>
      </c>
      <c r="Q2375" s="11">
        <v>80</v>
      </c>
      <c r="R2375" s="12">
        <f>CEILING(O2372*Q2375/100*0.9,5)</f>
        <v>220</v>
      </c>
      <c r="T2375" s="9"/>
      <c r="U2375" s="8">
        <f>U2374</f>
        <v>17.5</v>
      </c>
      <c r="W2375" s="8">
        <f>W2374</f>
        <v>35</v>
      </c>
      <c r="X2375" s="24"/>
      <c r="Y2375" s="8">
        <f>Y2374</f>
        <v>8</v>
      </c>
      <c r="Z2375" s="24"/>
      <c r="AA2375" s="9"/>
    </row>
    <row r="2376" spans="1:27" ht="16.5" thickTop="1" thickBot="1" x14ac:dyDescent="0.3">
      <c r="A2376" s="9"/>
      <c r="B2376" s="9"/>
      <c r="C2376" s="9"/>
      <c r="D2376" s="9"/>
      <c r="E2376" s="11"/>
      <c r="F2376" s="11"/>
      <c r="G2376" s="14"/>
      <c r="H2376" s="11"/>
      <c r="I2376" s="15">
        <v>5</v>
      </c>
      <c r="J2376" s="11">
        <v>50</v>
      </c>
      <c r="K2376" s="12">
        <f>CEILING(H2372*J2376/100*0.9,2.5)</f>
        <v>60</v>
      </c>
      <c r="M2376" s="9"/>
      <c r="N2376" s="14"/>
      <c r="O2376" s="11"/>
      <c r="P2376" s="15">
        <v>3</v>
      </c>
      <c r="Q2376" s="11">
        <v>80</v>
      </c>
      <c r="R2376" s="12">
        <f>CEILING(O2372*Q2376/100*0.9,5)</f>
        <v>220</v>
      </c>
      <c r="T2376" s="9"/>
      <c r="U2376" s="8">
        <f>U2375</f>
        <v>17.5</v>
      </c>
      <c r="W2376" s="8">
        <f>W2375</f>
        <v>35</v>
      </c>
      <c r="X2376" s="25"/>
      <c r="Y2376" s="8">
        <f>Y2375</f>
        <v>8</v>
      </c>
      <c r="Z2376" s="25"/>
      <c r="AA2376" s="9"/>
    </row>
    <row r="2377" spans="1:27" ht="16.5" thickTop="1" thickBot="1" x14ac:dyDescent="0.3">
      <c r="A2377" s="9"/>
      <c r="B2377" s="9"/>
      <c r="C2377" s="9"/>
      <c r="D2377" s="9"/>
      <c r="E2377" s="11"/>
      <c r="F2377" s="11"/>
      <c r="G2377" s="14"/>
      <c r="H2377" s="11"/>
      <c r="I2377" s="16">
        <v>5</v>
      </c>
      <c r="J2377" s="11">
        <v>60</v>
      </c>
      <c r="K2377" s="12">
        <f>CEILING(H2372*J2377/100*0.9,2.5)</f>
        <v>72.5</v>
      </c>
      <c r="M2377" s="9"/>
      <c r="N2377" s="14"/>
      <c r="O2377" s="11"/>
      <c r="P2377" s="16">
        <v>3</v>
      </c>
      <c r="Q2377" s="11">
        <v>90</v>
      </c>
      <c r="R2377" s="12">
        <f>CEILING(O2372*Q2377/100*0.9,5)</f>
        <v>250</v>
      </c>
      <c r="T2377" s="9"/>
      <c r="U2377" s="9"/>
      <c r="V2377" s="9"/>
      <c r="W2377" s="9"/>
      <c r="X2377" s="9"/>
      <c r="Y2377" s="9"/>
      <c r="Z2377" s="9"/>
      <c r="AA2377" s="9"/>
    </row>
    <row r="2378" spans="1:27" ht="16.5" thickTop="1" thickBot="1" x14ac:dyDescent="0.3">
      <c r="A2378" s="9"/>
      <c r="B2378" s="9"/>
      <c r="C2378">
        <f>IF(H2378&gt;3.4,0,H2378)+IF(O2378&gt;3.4,0,O2378)</f>
        <v>2</v>
      </c>
      <c r="D2378" t="s">
        <v>17</v>
      </c>
      <c r="E2378" t="s">
        <v>2</v>
      </c>
      <c r="F2378" s="9"/>
      <c r="G2378" s="14" t="s">
        <v>14</v>
      </c>
      <c r="H2378" s="11">
        <v>4</v>
      </c>
      <c r="I2378" s="11"/>
      <c r="J2378" s="11"/>
      <c r="K2378" s="11"/>
      <c r="L2378" s="9"/>
      <c r="M2378" s="9"/>
      <c r="N2378" s="14" t="s">
        <v>12</v>
      </c>
      <c r="O2378" s="11">
        <v>2</v>
      </c>
      <c r="P2378" s="11"/>
      <c r="Q2378" s="11"/>
      <c r="R2378" s="11"/>
      <c r="S2378" s="9"/>
      <c r="T2378" s="9"/>
      <c r="U2378" s="9"/>
      <c r="V2378" s="27" t="s">
        <v>47</v>
      </c>
      <c r="W2378" s="9"/>
      <c r="X2378" s="17" t="s">
        <v>27</v>
      </c>
      <c r="Y2378" s="9"/>
      <c r="Z2378" s="9"/>
      <c r="AA2378" s="9"/>
    </row>
    <row r="2379" spans="1:27" ht="31.5" thickTop="1" thickBot="1" x14ac:dyDescent="0.3">
      <c r="A2379" s="9"/>
      <c r="B2379" s="9"/>
      <c r="C2379" s="9"/>
      <c r="D2379" s="9"/>
      <c r="E2379" s="11"/>
      <c r="F2379" s="11"/>
      <c r="G2379" s="14" t="s">
        <v>33</v>
      </c>
      <c r="H2379" s="20">
        <f>H2365</f>
        <v>237.5</v>
      </c>
      <c r="I2379" s="11" t="s">
        <v>31</v>
      </c>
      <c r="J2379" s="11" t="s">
        <v>30</v>
      </c>
      <c r="K2379" s="11" t="s">
        <v>34</v>
      </c>
      <c r="L2379" s="10" t="s">
        <v>32</v>
      </c>
      <c r="M2379" s="10"/>
      <c r="N2379" s="14" t="s">
        <v>33</v>
      </c>
      <c r="O2379" s="20">
        <f>O2365</f>
        <v>265</v>
      </c>
      <c r="P2379" s="11" t="s">
        <v>31</v>
      </c>
      <c r="Q2379" s="11" t="s">
        <v>30</v>
      </c>
      <c r="R2379" s="11" t="s">
        <v>34</v>
      </c>
      <c r="S2379" s="10" t="s">
        <v>32</v>
      </c>
      <c r="T2379" s="10"/>
      <c r="U2379" s="26" t="s">
        <v>34</v>
      </c>
      <c r="V2379" s="26" t="s">
        <v>48</v>
      </c>
      <c r="W2379" s="26" t="s">
        <v>34</v>
      </c>
      <c r="X2379" s="26" t="s">
        <v>48</v>
      </c>
      <c r="Y2379" s="9"/>
      <c r="Z2379" s="9"/>
      <c r="AA2379" s="9"/>
    </row>
    <row r="2380" spans="1:27" ht="16.5" thickTop="1" thickBot="1" x14ac:dyDescent="0.3">
      <c r="A2380" s="9"/>
      <c r="B2380" s="9"/>
      <c r="C2380" s="9"/>
      <c r="D2380" s="9"/>
      <c r="E2380" s="11"/>
      <c r="F2380" s="11"/>
      <c r="G2380" s="14"/>
      <c r="H2380" s="11"/>
      <c r="I2380" s="15">
        <v>5</v>
      </c>
      <c r="J2380" s="11">
        <v>40</v>
      </c>
      <c r="K2380" s="12">
        <f>CEILING(H2379*J2380/100*0.9,2.5)</f>
        <v>87.5</v>
      </c>
      <c r="M2380" s="9"/>
      <c r="N2380" s="14"/>
      <c r="O2380" s="11"/>
      <c r="P2380" s="15">
        <v>3</v>
      </c>
      <c r="Q2380" s="11">
        <v>70</v>
      </c>
      <c r="R2380" s="12">
        <f>CEILING(O2379*Q2380/100*0.9,5)</f>
        <v>170</v>
      </c>
      <c r="T2380" s="9"/>
      <c r="U2380" s="8">
        <f>IF(V2362&gt;11.5,U2362+2.5,U2362)</f>
        <v>60</v>
      </c>
      <c r="W2380" s="8">
        <f>IF(X2362&gt;11.5,W2362+2.5,W2362)</f>
        <v>42.5</v>
      </c>
      <c r="X2380" s="24"/>
      <c r="Y2380" s="9"/>
      <c r="Z2380" s="9"/>
      <c r="AA2380" s="9"/>
    </row>
    <row r="2381" spans="1:27" ht="16.5" thickTop="1" thickBot="1" x14ac:dyDescent="0.3">
      <c r="A2381" s="9"/>
      <c r="B2381" s="9"/>
      <c r="C2381" s="9"/>
      <c r="D2381" s="9"/>
      <c r="E2381" s="11"/>
      <c r="F2381" s="11"/>
      <c r="G2381" s="14"/>
      <c r="H2381" s="11"/>
      <c r="I2381" s="15">
        <v>5</v>
      </c>
      <c r="J2381" s="11">
        <v>40</v>
      </c>
      <c r="K2381" s="12">
        <f>CEILING(H2379*J2381/100*0.9,2.5)</f>
        <v>87.5</v>
      </c>
      <c r="M2381" s="9"/>
      <c r="N2381" s="14"/>
      <c r="O2381" s="11"/>
      <c r="P2381" s="15">
        <v>3</v>
      </c>
      <c r="Q2381" s="11">
        <v>70</v>
      </c>
      <c r="R2381" s="12">
        <f>CEILING(O2379*Q2381/100*0.9,5)</f>
        <v>170</v>
      </c>
      <c r="T2381" s="9"/>
      <c r="U2381" s="8">
        <f>U2380</f>
        <v>60</v>
      </c>
      <c r="W2381" s="8">
        <f>W2380</f>
        <v>42.5</v>
      </c>
      <c r="X2381" s="24"/>
      <c r="Y2381" s="9"/>
      <c r="Z2381" s="9"/>
      <c r="AA2381" s="9"/>
    </row>
    <row r="2382" spans="1:27" ht="16.5" thickTop="1" thickBot="1" x14ac:dyDescent="0.3">
      <c r="A2382" s="9"/>
      <c r="B2382" s="9"/>
      <c r="C2382" s="9"/>
      <c r="D2382" s="9"/>
      <c r="E2382" s="11"/>
      <c r="F2382" s="11"/>
      <c r="G2382" s="14"/>
      <c r="H2382" s="11"/>
      <c r="I2382" s="15">
        <v>5</v>
      </c>
      <c r="J2382" s="11">
        <v>50</v>
      </c>
      <c r="K2382" s="12">
        <f>CEILING(H2379*J2382/100*0.9,2.5)</f>
        <v>107.5</v>
      </c>
      <c r="M2382" s="9"/>
      <c r="N2382" s="14"/>
      <c r="O2382" s="11"/>
      <c r="P2382" s="15">
        <v>3</v>
      </c>
      <c r="Q2382" s="11">
        <v>80</v>
      </c>
      <c r="R2382" s="12">
        <f>CEILING(O2379*Q2382/100*0.9,5)</f>
        <v>195</v>
      </c>
      <c r="T2382" s="9"/>
      <c r="U2382" s="8">
        <f>U2381</f>
        <v>60</v>
      </c>
      <c r="W2382" s="8">
        <f>W2381</f>
        <v>42.5</v>
      </c>
      <c r="X2382" s="24"/>
      <c r="Y2382" s="9"/>
      <c r="Z2382" s="9"/>
      <c r="AA2382" s="9"/>
    </row>
    <row r="2383" spans="1:27" ht="16.5" thickTop="1" thickBot="1" x14ac:dyDescent="0.3">
      <c r="A2383" s="9"/>
      <c r="B2383" s="9"/>
      <c r="C2383" s="9"/>
      <c r="D2383" s="9"/>
      <c r="E2383" s="11"/>
      <c r="F2383" s="11"/>
      <c r="G2383" s="14"/>
      <c r="H2383" s="11"/>
      <c r="I2383" s="15">
        <v>5</v>
      </c>
      <c r="J2383" s="11">
        <v>50</v>
      </c>
      <c r="K2383" s="12">
        <f>CEILING(H2379*J2383/100*0.9,2.5)</f>
        <v>107.5</v>
      </c>
      <c r="M2383" s="9"/>
      <c r="N2383" s="14"/>
      <c r="O2383" s="11"/>
      <c r="P2383" s="15">
        <v>3</v>
      </c>
      <c r="Q2383" s="11">
        <v>80</v>
      </c>
      <c r="R2383" s="12">
        <f>CEILING(O2379*Q2383/100*0.9,5)</f>
        <v>195</v>
      </c>
      <c r="T2383" s="9"/>
      <c r="U2383" s="8">
        <f>U2382</f>
        <v>60</v>
      </c>
      <c r="W2383" s="8">
        <f>W2382</f>
        <v>42.5</v>
      </c>
      <c r="X2383" s="25"/>
      <c r="Y2383" s="9"/>
      <c r="Z2383" s="9"/>
      <c r="AA2383" s="9"/>
    </row>
    <row r="2384" spans="1:27" ht="16.5" thickTop="1" thickBot="1" x14ac:dyDescent="0.3">
      <c r="A2384" s="9"/>
      <c r="B2384" s="9"/>
      <c r="C2384" s="9"/>
      <c r="D2384" s="9"/>
      <c r="E2384" s="11"/>
      <c r="F2384" s="11"/>
      <c r="G2384" s="14"/>
      <c r="H2384" s="11"/>
      <c r="I2384" s="16">
        <v>5</v>
      </c>
      <c r="J2384" s="11">
        <v>60</v>
      </c>
      <c r="K2384" s="12">
        <f>CEILING(H2379*J2384/100*0.9,2.5)</f>
        <v>130</v>
      </c>
      <c r="M2384" s="9"/>
      <c r="N2384" s="14"/>
      <c r="O2384" s="11"/>
      <c r="P2384" s="16">
        <v>3</v>
      </c>
      <c r="Q2384" s="11">
        <v>90</v>
      </c>
      <c r="R2384" s="12">
        <f>CEILING(O2379*Q2384/100*0.9,5)</f>
        <v>215</v>
      </c>
      <c r="T2384" s="9"/>
      <c r="U2384" s="9"/>
      <c r="V2384" s="9"/>
      <c r="W2384" s="9"/>
      <c r="X2384" s="9"/>
      <c r="Y2384" s="9"/>
      <c r="Z2384" s="9"/>
      <c r="AA2384" s="9"/>
    </row>
    <row r="2385" spans="1:27" ht="16.5" thickTop="1" thickBot="1" x14ac:dyDescent="0.3">
      <c r="A2385" s="9"/>
      <c r="B2385" s="1" t="s">
        <v>181</v>
      </c>
      <c r="C2385">
        <f>IF(H2385&gt;3.4,0,H2385)+IF(O2385&gt;3.4,0,O2385)</f>
        <v>4</v>
      </c>
      <c r="D2385" t="s">
        <v>15</v>
      </c>
      <c r="E2385" t="s">
        <v>2</v>
      </c>
      <c r="F2385" s="9"/>
      <c r="G2385" s="14" t="s">
        <v>14</v>
      </c>
      <c r="H2385" s="11">
        <v>1</v>
      </c>
      <c r="I2385" s="11"/>
      <c r="J2385" s="11"/>
      <c r="K2385" s="11"/>
      <c r="L2385" s="9"/>
      <c r="M2385" s="9"/>
      <c r="N2385" s="14" t="s">
        <v>12</v>
      </c>
      <c r="O2385" s="11">
        <v>3</v>
      </c>
      <c r="P2385" s="11"/>
      <c r="Q2385" s="11"/>
      <c r="R2385" s="11"/>
      <c r="S2385" s="9"/>
      <c r="T2385" s="9"/>
      <c r="U2385" s="30"/>
      <c r="V2385" s="29" t="s">
        <v>49</v>
      </c>
      <c r="W2385" s="9"/>
      <c r="X2385" s="31" t="s">
        <v>27</v>
      </c>
      <c r="Y2385" s="9"/>
      <c r="Z2385" s="9"/>
      <c r="AA2385" s="9"/>
    </row>
    <row r="2386" spans="1:27" ht="31.5" thickTop="1" thickBot="1" x14ac:dyDescent="0.3">
      <c r="A2386" s="9"/>
      <c r="B2386" s="9"/>
      <c r="C2386" s="9"/>
      <c r="D2386" s="9"/>
      <c r="E2386" s="11"/>
      <c r="F2386" s="11"/>
      <c r="G2386" s="14" t="s">
        <v>33</v>
      </c>
      <c r="H2386" s="20">
        <f>H2379+IF(L2368&lt;3.5,2.5,5)</f>
        <v>240</v>
      </c>
      <c r="I2386" s="11" t="s">
        <v>31</v>
      </c>
      <c r="J2386" s="11" t="s">
        <v>30</v>
      </c>
      <c r="K2386" s="11" t="s">
        <v>34</v>
      </c>
      <c r="L2386" s="10" t="s">
        <v>32</v>
      </c>
      <c r="M2386" s="10"/>
      <c r="N2386" s="14"/>
      <c r="O2386" s="20">
        <f>O2379</f>
        <v>265</v>
      </c>
      <c r="P2386" s="11" t="s">
        <v>31</v>
      </c>
      <c r="Q2386" s="11" t="s">
        <v>30</v>
      </c>
      <c r="R2386" s="11" t="s">
        <v>34</v>
      </c>
      <c r="S2386" s="10" t="s">
        <v>32</v>
      </c>
      <c r="T2386" s="10"/>
      <c r="U2386" s="26" t="s">
        <v>34</v>
      </c>
      <c r="V2386" s="26" t="s">
        <v>48</v>
      </c>
      <c r="W2386" s="26" t="s">
        <v>34</v>
      </c>
      <c r="X2386" s="26" t="s">
        <v>48</v>
      </c>
      <c r="Y2386" s="9"/>
      <c r="Z2386" s="9"/>
      <c r="AA2386" s="9"/>
    </row>
    <row r="2387" spans="1:27" ht="16.5" thickTop="1" thickBot="1" x14ac:dyDescent="0.3">
      <c r="A2387" s="9"/>
      <c r="B2387" s="9"/>
      <c r="C2387" s="9"/>
      <c r="D2387" s="9"/>
      <c r="E2387" s="11"/>
      <c r="F2387" s="11"/>
      <c r="G2387" s="14"/>
      <c r="H2387" s="11"/>
      <c r="I2387" s="15">
        <v>5</v>
      </c>
      <c r="J2387" s="11">
        <v>65</v>
      </c>
      <c r="K2387" s="12">
        <f>CEILING(H2386*J2387/100*0.9,2.5)</f>
        <v>142.5</v>
      </c>
      <c r="M2387" s="9"/>
      <c r="N2387" s="14"/>
      <c r="O2387" s="11"/>
      <c r="P2387" s="15">
        <v>5</v>
      </c>
      <c r="Q2387" s="11">
        <v>75</v>
      </c>
      <c r="R2387" s="12">
        <f>CEILING(O2386*0.9*Q2387/100,5)</f>
        <v>180</v>
      </c>
      <c r="T2387" s="9"/>
      <c r="U2387" s="8">
        <f>IF(V2369&gt;11.5,U2369+2.5,U2369)</f>
        <v>70</v>
      </c>
      <c r="V2387" s="4"/>
      <c r="W2387" s="8">
        <f>IF(X2383&gt;11.5,W2383+2.5,W2383)</f>
        <v>42.5</v>
      </c>
      <c r="X2387" s="24"/>
      <c r="Y2387" s="9"/>
      <c r="Z2387" s="9"/>
      <c r="AA2387" s="9"/>
    </row>
    <row r="2388" spans="1:27" ht="16.5" thickTop="1" thickBot="1" x14ac:dyDescent="0.3">
      <c r="A2388" s="9"/>
      <c r="B2388" s="9"/>
      <c r="C2388" s="9"/>
      <c r="D2388" s="9"/>
      <c r="E2388" s="11"/>
      <c r="F2388" s="11"/>
      <c r="G2388" s="14"/>
      <c r="H2388" s="11"/>
      <c r="I2388" s="15">
        <v>5</v>
      </c>
      <c r="J2388" s="11">
        <v>65</v>
      </c>
      <c r="K2388" s="12">
        <f>CEILING(H2386*J2388/100*0.9,2.5)</f>
        <v>142.5</v>
      </c>
      <c r="M2388" s="9"/>
      <c r="N2388" s="14"/>
      <c r="O2388" s="11"/>
      <c r="P2388" s="15">
        <v>3</v>
      </c>
      <c r="Q2388" s="11">
        <v>85</v>
      </c>
      <c r="R2388" s="12">
        <f>CEILING(O2386*0.9*Q2388/100,5)</f>
        <v>205</v>
      </c>
      <c r="T2388" s="9"/>
      <c r="U2388" s="8">
        <f>U2387</f>
        <v>70</v>
      </c>
      <c r="V2388" s="4"/>
      <c r="W2388" s="8">
        <f>W2387</f>
        <v>42.5</v>
      </c>
      <c r="X2388" s="24"/>
      <c r="Y2388" s="9"/>
      <c r="Z2388" s="9"/>
      <c r="AA2388" s="9"/>
    </row>
    <row r="2389" spans="1:27" ht="16.5" thickTop="1" thickBot="1" x14ac:dyDescent="0.3">
      <c r="A2389" s="9"/>
      <c r="B2389" s="9"/>
      <c r="C2389" s="9"/>
      <c r="D2389" s="9"/>
      <c r="E2389" s="11"/>
      <c r="F2389" s="11"/>
      <c r="G2389" s="14"/>
      <c r="H2389" s="11"/>
      <c r="I2389" s="15">
        <v>5</v>
      </c>
      <c r="J2389" s="11">
        <v>75</v>
      </c>
      <c r="K2389" s="12">
        <f>CEILING(H2386*J2389/100*0.9,2.5)</f>
        <v>162.5</v>
      </c>
      <c r="M2389" s="9"/>
      <c r="N2389" s="14"/>
      <c r="O2389" s="11" t="s">
        <v>35</v>
      </c>
      <c r="P2389" s="15">
        <v>1</v>
      </c>
      <c r="Q2389" s="11">
        <v>95</v>
      </c>
      <c r="R2389" s="12">
        <f>CEILING(O2386*0.9*Q2389/100,5)</f>
        <v>230</v>
      </c>
      <c r="T2389" s="9"/>
      <c r="U2389" s="8">
        <f>U2388</f>
        <v>70</v>
      </c>
      <c r="V2389" s="4"/>
      <c r="W2389" s="8">
        <f>W2388</f>
        <v>42.5</v>
      </c>
      <c r="X2389" s="24"/>
      <c r="Y2389" s="9"/>
      <c r="Z2389" s="9"/>
      <c r="AA2389" s="9"/>
    </row>
    <row r="2390" spans="1:27" ht="16.5" thickTop="1" thickBot="1" x14ac:dyDescent="0.3">
      <c r="A2390" s="9"/>
      <c r="B2390" s="9"/>
      <c r="C2390" s="9"/>
      <c r="D2390" s="9"/>
      <c r="E2390" s="11"/>
      <c r="F2390" s="11"/>
      <c r="G2390" s="14"/>
      <c r="H2390" s="11"/>
      <c r="I2390" s="15">
        <v>5</v>
      </c>
      <c r="J2390" s="11">
        <v>75</v>
      </c>
      <c r="K2390" s="12">
        <f>CEILING(H2386*J2390/100*0.9,2.5)</f>
        <v>162.5</v>
      </c>
      <c r="M2390" s="9"/>
      <c r="N2390" s="14"/>
      <c r="O2390" s="11"/>
      <c r="P2390" s="11"/>
      <c r="Q2390" s="11"/>
      <c r="R2390" s="11"/>
      <c r="S2390" s="9"/>
      <c r="T2390" s="9"/>
      <c r="U2390" s="8">
        <f>U2389</f>
        <v>70</v>
      </c>
      <c r="V2390" s="4"/>
      <c r="W2390" s="8">
        <f>W2389</f>
        <v>42.5</v>
      </c>
      <c r="X2390" s="25"/>
      <c r="Y2390" s="9"/>
      <c r="Z2390" s="9"/>
      <c r="AA2390" s="9"/>
    </row>
    <row r="2391" spans="1:27" ht="16.5" thickTop="1" thickBot="1" x14ac:dyDescent="0.3">
      <c r="A2391" s="9"/>
      <c r="B2391" s="9"/>
      <c r="C2391" s="9"/>
      <c r="D2391" s="9"/>
      <c r="E2391" s="11"/>
      <c r="F2391" s="11"/>
      <c r="G2391" s="14"/>
      <c r="H2391" s="11"/>
      <c r="I2391" s="15">
        <v>5</v>
      </c>
      <c r="J2391" s="11">
        <v>85</v>
      </c>
      <c r="K2391" s="12">
        <f>CEILING(H2386*J2391/100*0.9,2.5)</f>
        <v>185</v>
      </c>
      <c r="M2391" s="9"/>
      <c r="N2391" s="14"/>
      <c r="O2391" s="11"/>
      <c r="P2391" s="11"/>
      <c r="Q2391" s="11"/>
      <c r="R2391" s="11"/>
      <c r="S2391" s="9"/>
      <c r="T2391" s="9"/>
      <c r="U2391" s="9"/>
      <c r="V2391" s="9"/>
      <c r="W2391" s="9"/>
      <c r="X2391" s="9"/>
      <c r="Y2391" s="9"/>
      <c r="Z2391" s="9"/>
      <c r="AA2391" s="9"/>
    </row>
    <row r="2392" spans="1:27" ht="16.5" thickTop="1" thickBot="1" x14ac:dyDescent="0.3">
      <c r="A2392" s="9"/>
      <c r="B2392" s="9"/>
      <c r="C2392">
        <f>IF(H2392&gt;3.4,0,H2392)+IF(O2392&gt;3.4,0,O2392)</f>
        <v>4</v>
      </c>
      <c r="D2392" t="s">
        <v>16</v>
      </c>
      <c r="E2392" t="s">
        <v>3</v>
      </c>
      <c r="F2392" s="9"/>
      <c r="G2392" s="14" t="s">
        <v>4</v>
      </c>
      <c r="H2392" s="11">
        <v>1</v>
      </c>
      <c r="I2392" s="11"/>
      <c r="J2392" s="11"/>
      <c r="K2392" s="11"/>
      <c r="L2392" s="9"/>
      <c r="M2392" s="9"/>
      <c r="N2392" s="14" t="s">
        <v>13</v>
      </c>
      <c r="O2392" s="11">
        <v>3</v>
      </c>
      <c r="P2392" s="11"/>
      <c r="Q2392" s="11"/>
      <c r="R2392" s="11"/>
      <c r="S2392" s="9"/>
      <c r="T2392" s="9"/>
      <c r="U2392" s="9"/>
      <c r="V2392" s="28" t="s">
        <v>28</v>
      </c>
      <c r="W2392" s="9"/>
      <c r="X2392" s="27" t="s">
        <v>25</v>
      </c>
      <c r="Y2392" s="9"/>
      <c r="Z2392" s="27" t="s">
        <v>26</v>
      </c>
      <c r="AA2392" s="9"/>
    </row>
    <row r="2393" spans="1:27" ht="31.5" thickTop="1" thickBot="1" x14ac:dyDescent="0.3">
      <c r="A2393" s="9"/>
      <c r="B2393" s="9"/>
      <c r="C2393" s="9"/>
      <c r="D2393" s="9"/>
      <c r="E2393" s="11"/>
      <c r="F2393" s="11"/>
      <c r="G2393" s="14" t="s">
        <v>33</v>
      </c>
      <c r="H2393" s="20">
        <f>H2351+IF(L2354&lt;3.5,2.5,5)</f>
        <v>135</v>
      </c>
      <c r="I2393" s="11" t="s">
        <v>31</v>
      </c>
      <c r="J2393" s="11" t="s">
        <v>30</v>
      </c>
      <c r="K2393" s="11" t="s">
        <v>34</v>
      </c>
      <c r="L2393" s="10" t="s">
        <v>32</v>
      </c>
      <c r="M2393" s="10"/>
      <c r="N2393" s="14"/>
      <c r="O2393" s="20">
        <f>O2372</f>
        <v>305</v>
      </c>
      <c r="P2393" s="11" t="s">
        <v>31</v>
      </c>
      <c r="Q2393" s="11" t="s">
        <v>30</v>
      </c>
      <c r="R2393" s="11" t="s">
        <v>34</v>
      </c>
      <c r="S2393" s="10" t="s">
        <v>32</v>
      </c>
      <c r="T2393" s="10"/>
      <c r="U2393" s="26" t="s">
        <v>34</v>
      </c>
      <c r="V2393" s="26" t="s">
        <v>48</v>
      </c>
      <c r="W2393" s="26" t="s">
        <v>34</v>
      </c>
      <c r="X2393" s="26" t="s">
        <v>48</v>
      </c>
      <c r="Y2393" s="26" t="s">
        <v>34</v>
      </c>
      <c r="Z2393" s="26" t="s">
        <v>48</v>
      </c>
      <c r="AA2393" s="9"/>
    </row>
    <row r="2394" spans="1:27" ht="16.5" thickTop="1" thickBot="1" x14ac:dyDescent="0.3">
      <c r="A2394" s="9"/>
      <c r="B2394" s="9"/>
      <c r="C2394" s="9"/>
      <c r="D2394" s="9"/>
      <c r="E2394" s="11"/>
      <c r="F2394" s="11"/>
      <c r="G2394" s="14"/>
      <c r="H2394" s="11"/>
      <c r="I2394" s="15">
        <v>5</v>
      </c>
      <c r="J2394" s="11">
        <v>65</v>
      </c>
      <c r="K2394" s="12">
        <f>CEILING(H2393*J2394/100*0.9,2.5)</f>
        <v>80</v>
      </c>
      <c r="M2394" s="9"/>
      <c r="N2394" s="14"/>
      <c r="O2394" s="11"/>
      <c r="P2394" s="15">
        <v>5</v>
      </c>
      <c r="Q2394" s="11">
        <v>75</v>
      </c>
      <c r="R2394" s="12">
        <f>CEILING(O2393*0.9*Q2394/100,5)</f>
        <v>210</v>
      </c>
      <c r="T2394" s="9"/>
      <c r="U2394" s="8">
        <f>IF(V2376&gt;11.5,U2376+2.5,U2376)</f>
        <v>17.5</v>
      </c>
      <c r="V2394" s="4"/>
      <c r="W2394" s="8">
        <f>IF(X2376&gt;11.5,W2376+2.5,W2376)</f>
        <v>35</v>
      </c>
      <c r="X2394" s="24"/>
      <c r="Y2394" s="8">
        <f>IF(Z2376&gt;11.5,Y2376+2,Y2376)</f>
        <v>8</v>
      </c>
      <c r="Z2394" s="24"/>
      <c r="AA2394" s="9"/>
    </row>
    <row r="2395" spans="1:27" ht="16.5" thickTop="1" thickBot="1" x14ac:dyDescent="0.3">
      <c r="A2395" s="9"/>
      <c r="B2395" s="9"/>
      <c r="C2395" s="9"/>
      <c r="D2395" s="9"/>
      <c r="E2395" s="11"/>
      <c r="F2395" s="11"/>
      <c r="G2395" s="14"/>
      <c r="H2395" s="11"/>
      <c r="I2395" s="15">
        <v>5</v>
      </c>
      <c r="J2395" s="11">
        <v>65</v>
      </c>
      <c r="K2395" s="12">
        <f>CEILING(H2393*J2395/100*0.9,2.5)</f>
        <v>80</v>
      </c>
      <c r="M2395" s="9"/>
      <c r="N2395" s="14"/>
      <c r="O2395" s="11"/>
      <c r="P2395" s="15">
        <v>3</v>
      </c>
      <c r="Q2395" s="11">
        <v>85</v>
      </c>
      <c r="R2395" s="12">
        <f>CEILING(O2393*0.9*Q2395/100,5)</f>
        <v>235</v>
      </c>
      <c r="T2395" s="9"/>
      <c r="U2395" s="8">
        <f>U2394</f>
        <v>17.5</v>
      </c>
      <c r="V2395" s="3"/>
      <c r="W2395" s="8">
        <f>W2394</f>
        <v>35</v>
      </c>
      <c r="X2395" s="24"/>
      <c r="Y2395" s="8">
        <f>Y2394</f>
        <v>8</v>
      </c>
      <c r="Z2395" s="24"/>
      <c r="AA2395" s="9"/>
    </row>
    <row r="2396" spans="1:27" ht="16.5" thickTop="1" thickBot="1" x14ac:dyDescent="0.3">
      <c r="A2396" s="9"/>
      <c r="B2396" s="9"/>
      <c r="C2396" s="9"/>
      <c r="D2396" s="9"/>
      <c r="E2396" s="11"/>
      <c r="F2396" s="11"/>
      <c r="G2396" s="14"/>
      <c r="H2396" s="11"/>
      <c r="I2396" s="15">
        <v>5</v>
      </c>
      <c r="J2396" s="11">
        <v>75</v>
      </c>
      <c r="K2396" s="12">
        <f>CEILING(H2393*J2396/100*0.9,2.5)</f>
        <v>92.5</v>
      </c>
      <c r="M2396" s="9"/>
      <c r="N2396" s="14"/>
      <c r="O2396" s="11" t="s">
        <v>35</v>
      </c>
      <c r="P2396" s="15">
        <v>1</v>
      </c>
      <c r="Q2396" s="11">
        <v>95</v>
      </c>
      <c r="R2396" s="12">
        <f>CEILING(O2393*0.9*Q2396/100,5)</f>
        <v>265</v>
      </c>
      <c r="T2396" s="9"/>
      <c r="U2396" s="8">
        <f>U2395</f>
        <v>17.5</v>
      </c>
      <c r="W2396" s="8">
        <f>W2395</f>
        <v>35</v>
      </c>
      <c r="X2396" s="24"/>
      <c r="Y2396" s="8">
        <f>Y2395</f>
        <v>8</v>
      </c>
      <c r="Z2396" s="24"/>
      <c r="AA2396" s="9"/>
    </row>
    <row r="2397" spans="1:27" ht="16.5" thickTop="1" thickBot="1" x14ac:dyDescent="0.3">
      <c r="A2397" s="9"/>
      <c r="B2397" s="9"/>
      <c r="C2397" s="9"/>
      <c r="D2397" s="9"/>
      <c r="E2397" s="11"/>
      <c r="F2397" s="11"/>
      <c r="G2397" s="14"/>
      <c r="H2397" s="11"/>
      <c r="I2397" s="15">
        <v>5</v>
      </c>
      <c r="J2397" s="11">
        <v>75</v>
      </c>
      <c r="K2397" s="12">
        <f>CEILING(H2393*J2397/100*0.9,2.5)</f>
        <v>92.5</v>
      </c>
      <c r="M2397" s="9"/>
      <c r="N2397" s="14"/>
      <c r="O2397" s="11"/>
      <c r="P2397" s="11"/>
      <c r="Q2397" s="11"/>
      <c r="R2397" s="11"/>
      <c r="S2397" s="9"/>
      <c r="T2397" s="9"/>
      <c r="U2397" s="8">
        <f>U2396</f>
        <v>17.5</v>
      </c>
      <c r="W2397" s="8">
        <f>W2396</f>
        <v>35</v>
      </c>
      <c r="X2397" s="25"/>
      <c r="Y2397" s="8">
        <f>Y2396</f>
        <v>8</v>
      </c>
      <c r="Z2397" s="25"/>
      <c r="AA2397" s="9"/>
    </row>
    <row r="2398" spans="1:27" ht="16.5" thickTop="1" thickBot="1" x14ac:dyDescent="0.3">
      <c r="A2398" s="9"/>
      <c r="B2398" s="9"/>
      <c r="C2398" s="9"/>
      <c r="D2398" s="9"/>
      <c r="E2398" s="11"/>
      <c r="F2398" s="11"/>
      <c r="G2398" s="14"/>
      <c r="H2398" s="11"/>
      <c r="I2398" s="15">
        <v>5</v>
      </c>
      <c r="J2398" s="11">
        <v>85</v>
      </c>
      <c r="K2398" s="12">
        <f>CEILING(H2393*J2398/100*0.9,2.5)</f>
        <v>105</v>
      </c>
      <c r="M2398" s="9"/>
      <c r="N2398" s="14"/>
      <c r="O2398" s="11"/>
      <c r="P2398" s="11"/>
      <c r="Q2398" s="11"/>
      <c r="R2398" s="11"/>
      <c r="S2398" s="9"/>
      <c r="T2398" s="9"/>
      <c r="U2398" s="9"/>
      <c r="V2398" s="9"/>
      <c r="W2398" s="9"/>
      <c r="X2398" s="9"/>
      <c r="Y2398" s="9"/>
      <c r="Z2398" s="9"/>
      <c r="AA2398" s="9"/>
    </row>
    <row r="2399" spans="1:27" ht="16.5" thickTop="1" thickBot="1" x14ac:dyDescent="0.3">
      <c r="A2399" s="9"/>
      <c r="B2399" s="9"/>
      <c r="C2399">
        <f>IF(H2399&gt;3.4,0,H2399)+IF(O2399&gt;3.4,0,O2399)</f>
        <v>2</v>
      </c>
      <c r="D2399" t="s">
        <v>17</v>
      </c>
      <c r="E2399" t="s">
        <v>2</v>
      </c>
      <c r="F2399" s="9"/>
      <c r="G2399" s="14" t="s">
        <v>14</v>
      </c>
      <c r="H2399" s="11">
        <v>2</v>
      </c>
      <c r="I2399" s="11"/>
      <c r="J2399" s="11"/>
      <c r="K2399" s="11"/>
      <c r="L2399" s="9"/>
      <c r="M2399" s="9"/>
      <c r="N2399" s="14" t="s">
        <v>12</v>
      </c>
      <c r="O2399" s="11">
        <v>4</v>
      </c>
      <c r="P2399" s="11"/>
      <c r="Q2399" s="11"/>
      <c r="R2399" s="11"/>
      <c r="S2399" s="9"/>
      <c r="T2399" s="9"/>
      <c r="U2399" s="9"/>
      <c r="V2399" s="27" t="s">
        <v>47</v>
      </c>
      <c r="W2399" s="9"/>
      <c r="X2399" s="17" t="s">
        <v>27</v>
      </c>
      <c r="Y2399" s="9"/>
      <c r="Z2399" s="9"/>
      <c r="AA2399" s="9"/>
    </row>
    <row r="2400" spans="1:27" ht="31.5" thickTop="1" thickBot="1" x14ac:dyDescent="0.3">
      <c r="A2400" s="9"/>
      <c r="B2400" s="9"/>
      <c r="C2400" s="9"/>
      <c r="D2400" s="9"/>
      <c r="E2400" s="11"/>
      <c r="F2400" s="11"/>
      <c r="G2400" s="14" t="s">
        <v>33</v>
      </c>
      <c r="H2400" s="19">
        <f>H2386</f>
        <v>240</v>
      </c>
      <c r="I2400" s="11" t="s">
        <v>31</v>
      </c>
      <c r="J2400" s="11" t="s">
        <v>30</v>
      </c>
      <c r="K2400" s="11" t="s">
        <v>34</v>
      </c>
      <c r="L2400" s="10" t="s">
        <v>32</v>
      </c>
      <c r="M2400" s="10"/>
      <c r="N2400" s="14" t="s">
        <v>33</v>
      </c>
      <c r="O2400" s="20">
        <f>O2386</f>
        <v>265</v>
      </c>
      <c r="P2400" s="11" t="s">
        <v>31</v>
      </c>
      <c r="Q2400" s="11" t="s">
        <v>30</v>
      </c>
      <c r="R2400" s="11" t="s">
        <v>34</v>
      </c>
      <c r="S2400" s="10" t="s">
        <v>32</v>
      </c>
      <c r="T2400" s="10"/>
      <c r="U2400" s="26" t="s">
        <v>34</v>
      </c>
      <c r="V2400" s="26" t="s">
        <v>48</v>
      </c>
      <c r="W2400" s="26" t="s">
        <v>34</v>
      </c>
      <c r="X2400" s="26" t="s">
        <v>48</v>
      </c>
      <c r="Y2400" s="9"/>
      <c r="Z2400" s="9"/>
      <c r="AA2400" s="9"/>
    </row>
    <row r="2401" spans="1:27" ht="16.5" thickTop="1" thickBot="1" x14ac:dyDescent="0.3">
      <c r="A2401" s="9"/>
      <c r="B2401" s="9"/>
      <c r="C2401" s="9"/>
      <c r="D2401" s="9"/>
      <c r="E2401" s="11"/>
      <c r="F2401" s="11"/>
      <c r="G2401" s="14"/>
      <c r="H2401" s="11"/>
      <c r="I2401" s="15">
        <v>3</v>
      </c>
      <c r="J2401" s="11">
        <v>70</v>
      </c>
      <c r="K2401" s="12">
        <f>CEILING(H2400*J2401/100*0.9,2.5)</f>
        <v>152.5</v>
      </c>
      <c r="M2401" s="9"/>
      <c r="N2401" s="14"/>
      <c r="O2401" s="11"/>
      <c r="P2401" s="15">
        <v>5</v>
      </c>
      <c r="Q2401" s="11">
        <v>40</v>
      </c>
      <c r="R2401" s="12">
        <f>CEILING(O2400*Q2401/100*0.9,5)</f>
        <v>100</v>
      </c>
      <c r="T2401" s="9"/>
      <c r="U2401" s="8">
        <f>IF(V2383&gt;11.5,U2383+2.5,U2383)</f>
        <v>60</v>
      </c>
      <c r="W2401" s="8">
        <f>IF(X2383&gt;11.5,W2383+2.5,W2383)</f>
        <v>42.5</v>
      </c>
      <c r="X2401" s="24"/>
      <c r="Y2401" s="9"/>
      <c r="Z2401" s="9"/>
      <c r="AA2401" s="9"/>
    </row>
    <row r="2402" spans="1:27" ht="16.5" thickTop="1" thickBot="1" x14ac:dyDescent="0.3">
      <c r="A2402" s="9"/>
      <c r="B2402" s="9"/>
      <c r="C2402" s="9"/>
      <c r="D2402" s="9"/>
      <c r="E2402" s="11"/>
      <c r="F2402" s="11"/>
      <c r="G2402" s="14"/>
      <c r="H2402" s="11"/>
      <c r="I2402" s="15">
        <v>3</v>
      </c>
      <c r="J2402" s="11">
        <v>70</v>
      </c>
      <c r="K2402" s="12">
        <f>CEILING(H2400*J2402/100*0.9,2.5)</f>
        <v>152.5</v>
      </c>
      <c r="M2402" s="9"/>
      <c r="N2402" s="14"/>
      <c r="O2402" s="11"/>
      <c r="P2402" s="15">
        <v>5</v>
      </c>
      <c r="Q2402" s="11">
        <v>40</v>
      </c>
      <c r="R2402" s="12">
        <f>CEILING(O2400*Q2402/100*0.9,5)</f>
        <v>100</v>
      </c>
      <c r="T2402" s="9"/>
      <c r="U2402" s="8">
        <f>U2401</f>
        <v>60</v>
      </c>
      <c r="W2402" s="8">
        <f>W2401</f>
        <v>42.5</v>
      </c>
      <c r="X2402" s="24"/>
      <c r="Y2402" s="9"/>
      <c r="Z2402" s="9"/>
      <c r="AA2402" s="9"/>
    </row>
    <row r="2403" spans="1:27" ht="16.5" thickTop="1" thickBot="1" x14ac:dyDescent="0.3">
      <c r="A2403" s="9"/>
      <c r="B2403" s="9"/>
      <c r="C2403" s="9"/>
      <c r="D2403" s="9"/>
      <c r="E2403" s="11"/>
      <c r="F2403" s="11"/>
      <c r="G2403" s="14"/>
      <c r="H2403" s="11"/>
      <c r="I2403" s="15">
        <v>3</v>
      </c>
      <c r="J2403" s="11">
        <v>80</v>
      </c>
      <c r="K2403" s="12">
        <f>CEILING(H2400*J2403/100*0.9,2.5)</f>
        <v>175</v>
      </c>
      <c r="M2403" s="9"/>
      <c r="N2403" s="14"/>
      <c r="O2403" s="11"/>
      <c r="P2403" s="15">
        <v>5</v>
      </c>
      <c r="Q2403" s="11">
        <v>50</v>
      </c>
      <c r="R2403" s="12">
        <f>CEILING(O2400*Q2403/100*0.9,5)</f>
        <v>120</v>
      </c>
      <c r="T2403" s="9"/>
      <c r="U2403" s="8">
        <f>U2402</f>
        <v>60</v>
      </c>
      <c r="W2403" s="8">
        <f>W2402</f>
        <v>42.5</v>
      </c>
      <c r="X2403" s="24"/>
      <c r="Y2403" s="9"/>
      <c r="Z2403" s="9"/>
      <c r="AA2403" s="9"/>
    </row>
    <row r="2404" spans="1:27" ht="16.5" thickTop="1" thickBot="1" x14ac:dyDescent="0.3">
      <c r="A2404" s="9"/>
      <c r="B2404" s="9"/>
      <c r="C2404" s="9"/>
      <c r="D2404" s="9"/>
      <c r="E2404" s="11"/>
      <c r="F2404" s="11"/>
      <c r="G2404" s="14"/>
      <c r="H2404" s="11"/>
      <c r="I2404" s="15">
        <v>3</v>
      </c>
      <c r="J2404" s="11">
        <v>80</v>
      </c>
      <c r="K2404" s="12">
        <f>CEILING(H2400*J2404/100*0.9,2.5)</f>
        <v>175</v>
      </c>
      <c r="M2404" s="9"/>
      <c r="N2404" s="14"/>
      <c r="O2404" s="11"/>
      <c r="P2404" s="15">
        <v>5</v>
      </c>
      <c r="Q2404" s="11">
        <v>50</v>
      </c>
      <c r="R2404" s="12">
        <f>CEILING(O2400*Q2404/100*0.9,5)</f>
        <v>120</v>
      </c>
      <c r="T2404" s="9"/>
      <c r="U2404" s="8">
        <f>U2403</f>
        <v>60</v>
      </c>
      <c r="W2404" s="8">
        <f>W2403</f>
        <v>42.5</v>
      </c>
      <c r="X2404" s="25"/>
      <c r="Y2404" s="9"/>
      <c r="Z2404" s="9"/>
      <c r="AA2404" s="9"/>
    </row>
    <row r="2405" spans="1:27" ht="16.5" thickTop="1" thickBot="1" x14ac:dyDescent="0.3">
      <c r="A2405" s="9"/>
      <c r="B2405" s="9"/>
      <c r="C2405" s="9"/>
      <c r="D2405" s="9"/>
      <c r="E2405" s="11"/>
      <c r="F2405" s="11"/>
      <c r="G2405" s="14"/>
      <c r="H2405" s="11"/>
      <c r="I2405" s="15">
        <v>3</v>
      </c>
      <c r="J2405" s="11">
        <v>90</v>
      </c>
      <c r="K2405" s="12">
        <f>CEILING(H2400*J2405/100*0.9,2.5)</f>
        <v>195</v>
      </c>
      <c r="M2405" s="9"/>
      <c r="N2405" s="14"/>
      <c r="O2405" s="11"/>
      <c r="P2405" s="15">
        <v>5</v>
      </c>
      <c r="Q2405" s="11">
        <v>60</v>
      </c>
      <c r="R2405" s="12">
        <f>CEILING(O2400*Q2405/100*0.9,5)</f>
        <v>145</v>
      </c>
      <c r="T2405" s="9"/>
      <c r="U2405" s="9"/>
      <c r="V2405" s="9"/>
      <c r="W2405" s="9"/>
      <c r="X2405" s="9"/>
      <c r="Y2405" s="9"/>
      <c r="Z2405" s="9"/>
      <c r="AA2405" s="9"/>
    </row>
    <row r="2406" spans="1:27" ht="16.5" thickTop="1" thickBot="1" x14ac:dyDescent="0.3">
      <c r="A2406" s="9"/>
      <c r="B2406" s="1" t="s">
        <v>182</v>
      </c>
      <c r="C2406">
        <f>IF(H2406&gt;3.4,0,H2406)+IF(O2406&gt;3.4,0,O2406)</f>
        <v>4</v>
      </c>
      <c r="D2406" t="s">
        <v>15</v>
      </c>
      <c r="E2406" t="s">
        <v>2</v>
      </c>
      <c r="F2406" s="9"/>
      <c r="G2406" s="14" t="s">
        <v>14</v>
      </c>
      <c r="H2406" s="11">
        <v>3</v>
      </c>
      <c r="I2406" s="11"/>
      <c r="J2406" s="11"/>
      <c r="K2406" s="11"/>
      <c r="L2406" s="9"/>
      <c r="M2406" s="9"/>
      <c r="N2406" s="14" t="s">
        <v>12</v>
      </c>
      <c r="O2406" s="11">
        <v>1</v>
      </c>
      <c r="P2406" s="11"/>
      <c r="Q2406" s="11"/>
      <c r="R2406" s="11"/>
      <c r="S2406" s="9"/>
      <c r="T2406" s="9"/>
      <c r="U2406" s="30"/>
      <c r="V2406" s="29" t="s">
        <v>49</v>
      </c>
      <c r="W2406" s="9"/>
      <c r="X2406" s="31" t="s">
        <v>27</v>
      </c>
      <c r="Y2406" s="9"/>
      <c r="Z2406" s="9"/>
      <c r="AA2406" s="9"/>
    </row>
    <row r="2407" spans="1:27" ht="31.5" thickTop="1" thickBot="1" x14ac:dyDescent="0.3">
      <c r="A2407" s="9"/>
      <c r="B2407" s="9"/>
      <c r="C2407" s="9"/>
      <c r="D2407" s="9"/>
      <c r="E2407" s="11"/>
      <c r="F2407" s="11"/>
      <c r="G2407" s="14"/>
      <c r="H2407" s="20">
        <f>H2400</f>
        <v>240</v>
      </c>
      <c r="I2407" s="11" t="s">
        <v>31</v>
      </c>
      <c r="J2407" s="11" t="s">
        <v>30</v>
      </c>
      <c r="K2407" s="11" t="s">
        <v>34</v>
      </c>
      <c r="L2407" s="10" t="s">
        <v>32</v>
      </c>
      <c r="M2407" s="10"/>
      <c r="N2407" s="14" t="s">
        <v>33</v>
      </c>
      <c r="O2407" s="20">
        <f>O2386+IF(S2389&lt;3.5,2.5,5)</f>
        <v>267.5</v>
      </c>
      <c r="P2407" s="11" t="s">
        <v>31</v>
      </c>
      <c r="Q2407" s="11" t="s">
        <v>30</v>
      </c>
      <c r="R2407" s="11" t="s">
        <v>34</v>
      </c>
      <c r="S2407" s="10" t="s">
        <v>32</v>
      </c>
      <c r="T2407" s="10"/>
      <c r="U2407" s="26" t="s">
        <v>34</v>
      </c>
      <c r="V2407" s="26" t="s">
        <v>48</v>
      </c>
      <c r="W2407" s="26" t="s">
        <v>34</v>
      </c>
      <c r="X2407" s="26" t="s">
        <v>48</v>
      </c>
      <c r="Y2407" s="9"/>
      <c r="Z2407" s="9"/>
      <c r="AA2407" s="9"/>
    </row>
    <row r="2408" spans="1:27" ht="16.5" thickTop="1" thickBot="1" x14ac:dyDescent="0.3">
      <c r="A2408" s="9"/>
      <c r="B2408" s="9"/>
      <c r="C2408" s="9"/>
      <c r="D2408" s="9"/>
      <c r="E2408" s="11"/>
      <c r="F2408" s="11"/>
      <c r="G2408" s="14"/>
      <c r="H2408" s="11"/>
      <c r="I2408" s="15">
        <v>5</v>
      </c>
      <c r="J2408" s="11">
        <v>75</v>
      </c>
      <c r="K2408" s="12">
        <f>CEILING(H2407*0.9*J2408/100,2.5)</f>
        <v>162.5</v>
      </c>
      <c r="M2408" s="9"/>
      <c r="N2408" s="14"/>
      <c r="O2408" s="11"/>
      <c r="P2408" s="15">
        <v>5</v>
      </c>
      <c r="Q2408" s="11">
        <v>65</v>
      </c>
      <c r="R2408" s="12">
        <f>CEILING(O2407*Q2408/100*0.9,5)</f>
        <v>160</v>
      </c>
      <c r="T2408" s="9"/>
      <c r="U2408" s="8">
        <f>IF(V2390&gt;11.5,U2390+2.5,U2390)</f>
        <v>70</v>
      </c>
      <c r="V2408" s="4"/>
      <c r="W2408" s="8">
        <f>IF(X2404&gt;11.5,W2404+2.5,W2404)</f>
        <v>42.5</v>
      </c>
      <c r="X2408" s="24"/>
      <c r="Y2408" s="9"/>
      <c r="Z2408" s="9"/>
      <c r="AA2408" s="9"/>
    </row>
    <row r="2409" spans="1:27" ht="16.5" thickTop="1" thickBot="1" x14ac:dyDescent="0.3">
      <c r="A2409" s="9"/>
      <c r="B2409" s="9"/>
      <c r="C2409" s="9"/>
      <c r="D2409" s="9"/>
      <c r="E2409" s="11"/>
      <c r="F2409" s="11"/>
      <c r="G2409" s="14"/>
      <c r="H2409" s="11"/>
      <c r="I2409" s="15">
        <v>3</v>
      </c>
      <c r="J2409" s="11">
        <v>85</v>
      </c>
      <c r="K2409" s="12">
        <f>CEILING(H2407*0.9*J2409/100,2.5)</f>
        <v>185</v>
      </c>
      <c r="M2409" s="9"/>
      <c r="N2409" s="14"/>
      <c r="O2409" s="11"/>
      <c r="P2409" s="15">
        <v>5</v>
      </c>
      <c r="Q2409" s="11">
        <v>65</v>
      </c>
      <c r="R2409" s="12">
        <f>CEILING(O2407*Q2409/100*0.9,5)</f>
        <v>160</v>
      </c>
      <c r="T2409" s="9"/>
      <c r="U2409" s="8">
        <f>U2408</f>
        <v>70</v>
      </c>
      <c r="V2409" s="4"/>
      <c r="W2409" s="8">
        <f>W2408</f>
        <v>42.5</v>
      </c>
      <c r="X2409" s="24"/>
      <c r="Y2409" s="9"/>
      <c r="Z2409" s="9"/>
      <c r="AA2409" s="9"/>
    </row>
    <row r="2410" spans="1:27" ht="16.5" thickTop="1" thickBot="1" x14ac:dyDescent="0.3">
      <c r="A2410" s="9"/>
      <c r="B2410" s="9"/>
      <c r="C2410" s="9"/>
      <c r="D2410" s="9"/>
      <c r="E2410" s="11"/>
      <c r="F2410" s="11"/>
      <c r="G2410" s="14"/>
      <c r="H2410" s="11" t="s">
        <v>35</v>
      </c>
      <c r="I2410" s="15">
        <v>1</v>
      </c>
      <c r="J2410" s="11">
        <v>95</v>
      </c>
      <c r="K2410" s="12">
        <f>CEILING(H2407*0.9*J2410/100,2.5)</f>
        <v>207.5</v>
      </c>
      <c r="M2410" s="9"/>
      <c r="N2410" s="14"/>
      <c r="O2410" s="11"/>
      <c r="P2410" s="15">
        <v>5</v>
      </c>
      <c r="Q2410" s="11">
        <v>75</v>
      </c>
      <c r="R2410" s="12">
        <f>CEILING(O2407*Q2410/100*0.9,5)</f>
        <v>185</v>
      </c>
      <c r="T2410" s="9"/>
      <c r="U2410" s="8">
        <f>U2409</f>
        <v>70</v>
      </c>
      <c r="V2410" s="4"/>
      <c r="W2410" s="8">
        <f>W2409</f>
        <v>42.5</v>
      </c>
      <c r="X2410" s="24"/>
      <c r="Y2410" s="9"/>
      <c r="Z2410" s="9"/>
      <c r="AA2410" s="9"/>
    </row>
    <row r="2411" spans="1:27" ht="16.5" thickTop="1" thickBot="1" x14ac:dyDescent="0.3">
      <c r="A2411" s="9"/>
      <c r="B2411" s="9"/>
      <c r="C2411" s="9"/>
      <c r="D2411" s="9"/>
      <c r="E2411" s="11"/>
      <c r="F2411" s="11"/>
      <c r="G2411" s="14"/>
      <c r="H2411" s="11"/>
      <c r="I2411" s="11"/>
      <c r="J2411" s="11"/>
      <c r="K2411" s="11"/>
      <c r="L2411" s="9"/>
      <c r="M2411" s="9"/>
      <c r="N2411" s="14"/>
      <c r="O2411" s="11"/>
      <c r="P2411" s="15">
        <v>5</v>
      </c>
      <c r="Q2411" s="11">
        <v>75</v>
      </c>
      <c r="R2411" s="12">
        <f>CEILING(O2407*Q2411/100*0.9,5)</f>
        <v>185</v>
      </c>
      <c r="T2411" s="9"/>
      <c r="U2411" s="8">
        <f>U2410</f>
        <v>70</v>
      </c>
      <c r="V2411" s="4"/>
      <c r="W2411" s="8">
        <f>W2410</f>
        <v>42.5</v>
      </c>
      <c r="X2411" s="25"/>
      <c r="Y2411" s="9"/>
      <c r="Z2411" s="9"/>
      <c r="AA2411" s="9"/>
    </row>
    <row r="2412" spans="1:27" ht="16.5" thickTop="1" thickBot="1" x14ac:dyDescent="0.3">
      <c r="A2412" s="9"/>
      <c r="B2412" s="9"/>
      <c r="C2412" s="9"/>
      <c r="D2412" s="9"/>
      <c r="E2412" s="11"/>
      <c r="F2412" s="11"/>
      <c r="G2412" s="14"/>
      <c r="H2412" s="11"/>
      <c r="I2412" s="11"/>
      <c r="J2412" s="11"/>
      <c r="K2412" s="11"/>
      <c r="L2412" s="9"/>
      <c r="M2412" s="9"/>
      <c r="N2412" s="14"/>
      <c r="O2412" s="11"/>
      <c r="P2412" s="16">
        <v>5</v>
      </c>
      <c r="Q2412" s="11">
        <v>85</v>
      </c>
      <c r="R2412" s="12">
        <f>CEILING(O2407*Q2412/100*0.9,5)</f>
        <v>205</v>
      </c>
      <c r="T2412" s="9"/>
      <c r="U2412" s="9"/>
      <c r="V2412" s="9"/>
      <c r="W2412" s="9"/>
      <c r="X2412" s="9"/>
      <c r="Y2412" s="9"/>
      <c r="Z2412" s="9"/>
      <c r="AA2412" s="9"/>
    </row>
    <row r="2413" spans="1:27" ht="16.5" thickTop="1" thickBot="1" x14ac:dyDescent="0.3">
      <c r="A2413" s="9"/>
      <c r="B2413" s="9"/>
      <c r="C2413">
        <f>IF(H2413&gt;3.4,0,H2413)+IF(O2413&gt;3.4,0,O2413)</f>
        <v>2</v>
      </c>
      <c r="D2413" t="s">
        <v>16</v>
      </c>
      <c r="E2413" t="s">
        <v>3</v>
      </c>
      <c r="F2413" s="9"/>
      <c r="G2413" s="14" t="s">
        <v>4</v>
      </c>
      <c r="H2413" s="11">
        <v>2</v>
      </c>
      <c r="I2413" s="11"/>
      <c r="J2413" s="11"/>
      <c r="K2413" s="11"/>
      <c r="L2413" s="9"/>
      <c r="M2413" s="9"/>
      <c r="N2413" s="14" t="s">
        <v>13</v>
      </c>
      <c r="O2413" s="11">
        <v>4</v>
      </c>
      <c r="P2413" s="11"/>
      <c r="Q2413" s="11"/>
      <c r="R2413" s="11"/>
      <c r="S2413" s="9"/>
      <c r="T2413" s="9"/>
      <c r="U2413" s="9"/>
      <c r="V2413" s="28" t="s">
        <v>28</v>
      </c>
      <c r="W2413" s="9"/>
      <c r="X2413" s="27" t="s">
        <v>25</v>
      </c>
      <c r="Y2413" s="9"/>
      <c r="Z2413" s="27" t="s">
        <v>26</v>
      </c>
      <c r="AA2413" s="9"/>
    </row>
    <row r="2414" spans="1:27" ht="31.5" thickTop="1" thickBot="1" x14ac:dyDescent="0.3">
      <c r="A2414" s="9"/>
      <c r="B2414" s="9"/>
      <c r="C2414" s="9"/>
      <c r="D2414" s="9"/>
      <c r="E2414" s="11"/>
      <c r="F2414" s="11"/>
      <c r="G2414" s="14" t="s">
        <v>33</v>
      </c>
      <c r="H2414" s="20">
        <f>H2393</f>
        <v>135</v>
      </c>
      <c r="I2414" s="11" t="s">
        <v>31</v>
      </c>
      <c r="J2414" s="11" t="s">
        <v>30</v>
      </c>
      <c r="K2414" s="11" t="s">
        <v>34</v>
      </c>
      <c r="L2414" s="10" t="s">
        <v>32</v>
      </c>
      <c r="M2414" s="10"/>
      <c r="N2414" s="14" t="s">
        <v>33</v>
      </c>
      <c r="O2414" s="20">
        <f>O2393</f>
        <v>305</v>
      </c>
      <c r="P2414" s="11" t="s">
        <v>31</v>
      </c>
      <c r="Q2414" s="11" t="s">
        <v>30</v>
      </c>
      <c r="R2414" s="11" t="s">
        <v>34</v>
      </c>
      <c r="S2414" s="10" t="s">
        <v>32</v>
      </c>
      <c r="T2414" s="10"/>
      <c r="U2414" s="26" t="s">
        <v>34</v>
      </c>
      <c r="V2414" s="26" t="s">
        <v>48</v>
      </c>
      <c r="W2414" s="26" t="s">
        <v>34</v>
      </c>
      <c r="X2414" s="26" t="s">
        <v>48</v>
      </c>
      <c r="Y2414" s="26" t="s">
        <v>34</v>
      </c>
      <c r="Z2414" s="26" t="s">
        <v>48</v>
      </c>
      <c r="AA2414" s="9"/>
    </row>
    <row r="2415" spans="1:27" ht="16.5" thickTop="1" thickBot="1" x14ac:dyDescent="0.3">
      <c r="A2415" s="9"/>
      <c r="B2415" s="9"/>
      <c r="C2415" s="9"/>
      <c r="D2415" s="9"/>
      <c r="E2415" s="11"/>
      <c r="F2415" s="11"/>
      <c r="G2415" s="14"/>
      <c r="H2415" s="11"/>
      <c r="I2415" s="15">
        <v>3</v>
      </c>
      <c r="J2415" s="11">
        <v>70</v>
      </c>
      <c r="K2415" s="12">
        <f>CEILING(H2414*J2415/100*0.9,2.5)</f>
        <v>87.5</v>
      </c>
      <c r="M2415" s="9"/>
      <c r="N2415" s="14"/>
      <c r="O2415" s="11"/>
      <c r="P2415" s="15">
        <v>5</v>
      </c>
      <c r="Q2415" s="11">
        <v>40</v>
      </c>
      <c r="R2415" s="12">
        <f>CEILING(O2414*Q2415/100*0.9,5)</f>
        <v>110</v>
      </c>
      <c r="T2415" s="9"/>
      <c r="U2415" s="8">
        <f>IF(V2397&gt;11.5,U2397+2.5,U2397)</f>
        <v>17.5</v>
      </c>
      <c r="V2415" s="4"/>
      <c r="W2415" s="8">
        <f>IF(X2397&gt;11.5,W2397+2.5,W2397)</f>
        <v>35</v>
      </c>
      <c r="X2415" s="24"/>
      <c r="Y2415" s="8">
        <f>IF(Z2397&gt;11.5,Y2397+2,Y2397)</f>
        <v>8</v>
      </c>
      <c r="Z2415" s="24"/>
      <c r="AA2415" s="9"/>
    </row>
    <row r="2416" spans="1:27" ht="16.5" thickTop="1" thickBot="1" x14ac:dyDescent="0.3">
      <c r="A2416" s="9"/>
      <c r="B2416" s="9"/>
      <c r="C2416" s="9"/>
      <c r="D2416" s="9"/>
      <c r="E2416" s="11"/>
      <c r="F2416" s="11"/>
      <c r="G2416" s="14"/>
      <c r="H2416" s="11"/>
      <c r="I2416" s="15">
        <v>3</v>
      </c>
      <c r="J2416" s="11">
        <v>70</v>
      </c>
      <c r="K2416" s="12">
        <f>CEILING(H2414*J2416/100*0.9,2.5)</f>
        <v>87.5</v>
      </c>
      <c r="M2416" s="9"/>
      <c r="N2416" s="14"/>
      <c r="O2416" s="11"/>
      <c r="P2416" s="15">
        <v>5</v>
      </c>
      <c r="Q2416" s="11">
        <v>40</v>
      </c>
      <c r="R2416" s="12">
        <f>CEILING(O2414*Q2416/100*0.9,5)</f>
        <v>110</v>
      </c>
      <c r="T2416" s="9"/>
      <c r="U2416" s="8">
        <f>U2415</f>
        <v>17.5</v>
      </c>
      <c r="V2416" s="3"/>
      <c r="W2416" s="8">
        <f>W2415</f>
        <v>35</v>
      </c>
      <c r="X2416" s="24"/>
      <c r="Y2416" s="8">
        <f>Y2415</f>
        <v>8</v>
      </c>
      <c r="Z2416" s="24"/>
      <c r="AA2416" s="9"/>
    </row>
    <row r="2417" spans="1:27" ht="16.5" thickTop="1" thickBot="1" x14ac:dyDescent="0.3">
      <c r="A2417" s="9"/>
      <c r="B2417" s="9"/>
      <c r="C2417" s="9"/>
      <c r="D2417" s="9"/>
      <c r="E2417" s="11"/>
      <c r="F2417" s="11"/>
      <c r="G2417" s="14"/>
      <c r="H2417" s="11"/>
      <c r="I2417" s="15">
        <v>3</v>
      </c>
      <c r="J2417" s="11">
        <v>80</v>
      </c>
      <c r="K2417" s="12">
        <f>CEILING(H2414*J2417/100*0.9,2.5)</f>
        <v>97.5</v>
      </c>
      <c r="M2417" s="9"/>
      <c r="N2417" s="14"/>
      <c r="O2417" s="11"/>
      <c r="P2417" s="15">
        <v>5</v>
      </c>
      <c r="Q2417" s="11">
        <v>50</v>
      </c>
      <c r="R2417" s="12">
        <f>CEILING(O2414*Q2417/100*0.9,5)</f>
        <v>140</v>
      </c>
      <c r="T2417" s="9"/>
      <c r="U2417" s="8">
        <f>U2416</f>
        <v>17.5</v>
      </c>
      <c r="W2417" s="8">
        <f>W2416</f>
        <v>35</v>
      </c>
      <c r="X2417" s="24"/>
      <c r="Y2417" s="8">
        <f>Y2416</f>
        <v>8</v>
      </c>
      <c r="Z2417" s="24"/>
      <c r="AA2417" s="9"/>
    </row>
    <row r="2418" spans="1:27" ht="16.5" thickTop="1" thickBot="1" x14ac:dyDescent="0.3">
      <c r="A2418" s="9"/>
      <c r="B2418" s="9"/>
      <c r="C2418" s="9"/>
      <c r="D2418" s="9"/>
      <c r="E2418" s="11"/>
      <c r="F2418" s="11"/>
      <c r="G2418" s="14"/>
      <c r="H2418" s="11"/>
      <c r="I2418" s="15">
        <v>3</v>
      </c>
      <c r="J2418" s="11">
        <v>80</v>
      </c>
      <c r="K2418" s="12">
        <f>CEILING(H2414*J2418/100*0.9,2.5)</f>
        <v>97.5</v>
      </c>
      <c r="M2418" s="9"/>
      <c r="N2418" s="14"/>
      <c r="O2418" s="11"/>
      <c r="P2418" s="15">
        <v>5</v>
      </c>
      <c r="Q2418" s="11">
        <v>50</v>
      </c>
      <c r="R2418" s="12">
        <f>CEILING(O2414*Q2418/100*0.9,5)</f>
        <v>140</v>
      </c>
      <c r="T2418" s="9"/>
      <c r="U2418" s="8">
        <f>U2417</f>
        <v>17.5</v>
      </c>
      <c r="W2418" s="8">
        <f>W2417</f>
        <v>35</v>
      </c>
      <c r="X2418" s="25"/>
      <c r="Y2418" s="8">
        <f>Y2417</f>
        <v>8</v>
      </c>
      <c r="Z2418" s="25"/>
      <c r="AA2418" s="9"/>
    </row>
    <row r="2419" spans="1:27" ht="16.5" thickTop="1" thickBot="1" x14ac:dyDescent="0.3">
      <c r="A2419" s="9"/>
      <c r="B2419" s="9"/>
      <c r="C2419" s="9"/>
      <c r="D2419" s="9"/>
      <c r="E2419" s="11"/>
      <c r="F2419" s="11"/>
      <c r="G2419" s="14"/>
      <c r="H2419" s="11"/>
      <c r="I2419" s="15">
        <v>3</v>
      </c>
      <c r="J2419" s="11">
        <v>90</v>
      </c>
      <c r="K2419" s="12">
        <f>CEILING(H2414*J2419/100*0.9,2.5)</f>
        <v>110</v>
      </c>
      <c r="M2419" s="9"/>
      <c r="N2419" s="14"/>
      <c r="O2419" s="11"/>
      <c r="P2419" s="15">
        <v>5</v>
      </c>
      <c r="Q2419" s="11">
        <v>60</v>
      </c>
      <c r="R2419" s="12">
        <f>CEILING(O2414*Q2419/100*0.9,5)</f>
        <v>165</v>
      </c>
      <c r="T2419" s="9"/>
      <c r="U2419" s="9"/>
      <c r="V2419" s="9"/>
      <c r="W2419" s="9"/>
      <c r="X2419" s="9"/>
      <c r="Y2419" s="9"/>
      <c r="Z2419" s="9"/>
      <c r="AA2419" s="9"/>
    </row>
    <row r="2420" spans="1:27" ht="16.5" thickTop="1" thickBot="1" x14ac:dyDescent="0.3">
      <c r="A2420" s="9"/>
      <c r="B2420" s="9"/>
      <c r="C2420">
        <f>IF(H2420&gt;3.4,0,H2420)+IF(O2420&gt;3.4,0,O2420)</f>
        <v>2</v>
      </c>
      <c r="D2420" t="s">
        <v>17</v>
      </c>
      <c r="E2420" t="s">
        <v>2</v>
      </c>
      <c r="F2420" s="9"/>
      <c r="G2420" s="14" t="s">
        <v>14</v>
      </c>
      <c r="H2420" s="11">
        <v>4</v>
      </c>
      <c r="I2420" s="11"/>
      <c r="J2420" s="11"/>
      <c r="K2420" s="11"/>
      <c r="L2420" s="9"/>
      <c r="M2420" s="9"/>
      <c r="N2420" s="14" t="s">
        <v>12</v>
      </c>
      <c r="O2420" s="11">
        <v>2</v>
      </c>
      <c r="P2420" s="11"/>
      <c r="Q2420" s="11"/>
      <c r="R2420" s="11"/>
      <c r="S2420" s="9"/>
      <c r="T2420" s="9"/>
      <c r="U2420" s="9"/>
      <c r="V2420" s="27" t="s">
        <v>47</v>
      </c>
      <c r="W2420" s="9"/>
      <c r="X2420" s="17" t="s">
        <v>27</v>
      </c>
      <c r="Y2420" s="9"/>
      <c r="Z2420" s="9"/>
      <c r="AA2420" s="9"/>
    </row>
    <row r="2421" spans="1:27" ht="31.5" thickTop="1" thickBot="1" x14ac:dyDescent="0.3">
      <c r="A2421" s="9"/>
      <c r="B2421" s="9"/>
      <c r="C2421" s="9"/>
      <c r="D2421" s="9"/>
      <c r="E2421" s="11"/>
      <c r="F2421" s="11"/>
      <c r="G2421" s="14" t="s">
        <v>33</v>
      </c>
      <c r="H2421" s="20">
        <f>H2407</f>
        <v>240</v>
      </c>
      <c r="I2421" s="11" t="s">
        <v>31</v>
      </c>
      <c r="J2421" s="11" t="s">
        <v>30</v>
      </c>
      <c r="K2421" s="11" t="s">
        <v>34</v>
      </c>
      <c r="L2421" s="10" t="s">
        <v>32</v>
      </c>
      <c r="M2421" s="10"/>
      <c r="N2421" s="14" t="s">
        <v>33</v>
      </c>
      <c r="O2421" s="20">
        <f>O2407</f>
        <v>267.5</v>
      </c>
      <c r="P2421" s="11" t="s">
        <v>31</v>
      </c>
      <c r="Q2421" s="11" t="s">
        <v>30</v>
      </c>
      <c r="R2421" s="11" t="s">
        <v>34</v>
      </c>
      <c r="S2421" s="10" t="s">
        <v>32</v>
      </c>
      <c r="T2421" s="10"/>
      <c r="U2421" s="26" t="s">
        <v>34</v>
      </c>
      <c r="V2421" s="26" t="s">
        <v>48</v>
      </c>
      <c r="W2421" s="26" t="s">
        <v>34</v>
      </c>
      <c r="X2421" s="26" t="s">
        <v>48</v>
      </c>
      <c r="Y2421" s="9"/>
      <c r="Z2421" s="9"/>
      <c r="AA2421" s="9"/>
    </row>
    <row r="2422" spans="1:27" ht="16.5" thickTop="1" thickBot="1" x14ac:dyDescent="0.3">
      <c r="A2422" s="9"/>
      <c r="B2422" s="9"/>
      <c r="C2422" s="9"/>
      <c r="D2422" s="9"/>
      <c r="E2422" s="11"/>
      <c r="F2422" s="11"/>
      <c r="G2422" s="14"/>
      <c r="H2422" s="11"/>
      <c r="I2422" s="15">
        <v>5</v>
      </c>
      <c r="J2422" s="11">
        <v>40</v>
      </c>
      <c r="K2422" s="12">
        <f>CEILING(H2421*J2422/100*0.9,2.5)</f>
        <v>87.5</v>
      </c>
      <c r="M2422" s="9"/>
      <c r="N2422" s="14"/>
      <c r="O2422" s="11"/>
      <c r="P2422" s="15">
        <v>3</v>
      </c>
      <c r="Q2422" s="11">
        <v>70</v>
      </c>
      <c r="R2422" s="12">
        <f>CEILING(O2421*Q2422/100*0.9,5)</f>
        <v>170</v>
      </c>
      <c r="T2422" s="9"/>
      <c r="U2422" s="8">
        <f>IF(V2404&gt;11.5,U2404+2.5,U2404)</f>
        <v>60</v>
      </c>
      <c r="W2422" s="8">
        <f>IF(X2404&gt;11.5,W2404+2.5,W2404)</f>
        <v>42.5</v>
      </c>
      <c r="X2422" s="24"/>
      <c r="Y2422" s="9"/>
      <c r="Z2422" s="9"/>
      <c r="AA2422" s="9"/>
    </row>
    <row r="2423" spans="1:27" ht="16.5" thickTop="1" thickBot="1" x14ac:dyDescent="0.3">
      <c r="A2423" s="9"/>
      <c r="B2423" s="9"/>
      <c r="C2423" s="9"/>
      <c r="D2423" s="9"/>
      <c r="E2423" s="11"/>
      <c r="F2423" s="11"/>
      <c r="G2423" s="14"/>
      <c r="H2423" s="11"/>
      <c r="I2423" s="15">
        <v>5</v>
      </c>
      <c r="J2423" s="11">
        <v>40</v>
      </c>
      <c r="K2423" s="12">
        <f>CEILING(H2421*J2423/100*0.9,2.5)</f>
        <v>87.5</v>
      </c>
      <c r="M2423" s="9"/>
      <c r="N2423" s="14"/>
      <c r="O2423" s="11"/>
      <c r="P2423" s="15">
        <v>3</v>
      </c>
      <c r="Q2423" s="11">
        <v>70</v>
      </c>
      <c r="R2423" s="12">
        <f>CEILING(O2421*Q2423/100*0.9,5)</f>
        <v>170</v>
      </c>
      <c r="T2423" s="9"/>
      <c r="U2423" s="8">
        <f>U2422</f>
        <v>60</v>
      </c>
      <c r="W2423" s="8">
        <f>W2422</f>
        <v>42.5</v>
      </c>
      <c r="X2423" s="24"/>
      <c r="Y2423" s="9"/>
      <c r="Z2423" s="9"/>
      <c r="AA2423" s="9"/>
    </row>
    <row r="2424" spans="1:27" ht="16.5" thickTop="1" thickBot="1" x14ac:dyDescent="0.3">
      <c r="A2424" s="9"/>
      <c r="B2424" s="9"/>
      <c r="C2424" s="9"/>
      <c r="D2424" s="9"/>
      <c r="E2424" s="11"/>
      <c r="F2424" s="11"/>
      <c r="G2424" s="14"/>
      <c r="H2424" s="11"/>
      <c r="I2424" s="15">
        <v>5</v>
      </c>
      <c r="J2424" s="11">
        <v>50</v>
      </c>
      <c r="K2424" s="12">
        <f>CEILING(H2421*J2424/100*0.9,2.5)</f>
        <v>110</v>
      </c>
      <c r="M2424" s="9"/>
      <c r="N2424" s="14"/>
      <c r="O2424" s="11"/>
      <c r="P2424" s="15">
        <v>3</v>
      </c>
      <c r="Q2424" s="11">
        <v>80</v>
      </c>
      <c r="R2424" s="12">
        <f>CEILING(O2421*Q2424/100*0.9,5)</f>
        <v>195</v>
      </c>
      <c r="T2424" s="9"/>
      <c r="U2424" s="8">
        <f>U2423</f>
        <v>60</v>
      </c>
      <c r="W2424" s="8">
        <f>W2423</f>
        <v>42.5</v>
      </c>
      <c r="X2424" s="24"/>
      <c r="Y2424" s="9"/>
      <c r="Z2424" s="9"/>
      <c r="AA2424" s="9"/>
    </row>
    <row r="2425" spans="1:27" ht="16.5" thickTop="1" thickBot="1" x14ac:dyDescent="0.3">
      <c r="A2425" s="9"/>
      <c r="B2425" s="9"/>
      <c r="C2425" s="9"/>
      <c r="D2425" s="9"/>
      <c r="E2425" s="11"/>
      <c r="F2425" s="11"/>
      <c r="G2425" s="14"/>
      <c r="H2425" s="11"/>
      <c r="I2425" s="15">
        <v>5</v>
      </c>
      <c r="J2425" s="11">
        <v>50</v>
      </c>
      <c r="K2425" s="12">
        <f>CEILING(H2421*J2425/100*0.9,2.5)</f>
        <v>110</v>
      </c>
      <c r="M2425" s="9"/>
      <c r="N2425" s="14"/>
      <c r="O2425" s="11"/>
      <c r="P2425" s="15">
        <v>3</v>
      </c>
      <c r="Q2425" s="11">
        <v>80</v>
      </c>
      <c r="R2425" s="12">
        <f>CEILING(O2421*Q2425/100*0.9,5)</f>
        <v>195</v>
      </c>
      <c r="T2425" s="9"/>
      <c r="U2425" s="8">
        <f>U2424</f>
        <v>60</v>
      </c>
      <c r="W2425" s="8">
        <f>W2424</f>
        <v>42.5</v>
      </c>
      <c r="X2425" s="25"/>
      <c r="Y2425" s="9"/>
      <c r="Z2425" s="9"/>
      <c r="AA2425" s="9"/>
    </row>
    <row r="2426" spans="1:27" ht="16.5" thickTop="1" thickBot="1" x14ac:dyDescent="0.3">
      <c r="A2426" s="9"/>
      <c r="B2426" s="9"/>
      <c r="C2426" s="9"/>
      <c r="D2426" s="9"/>
      <c r="E2426" s="11"/>
      <c r="F2426" s="11"/>
      <c r="G2426" s="14"/>
      <c r="H2426" s="11"/>
      <c r="I2426" s="16">
        <v>5</v>
      </c>
      <c r="J2426" s="11">
        <v>60</v>
      </c>
      <c r="K2426" s="12">
        <f>CEILING(H2421*J2426/100*0.9,2.5)</f>
        <v>130</v>
      </c>
      <c r="M2426" s="9"/>
      <c r="N2426" s="14"/>
      <c r="O2426" s="11"/>
      <c r="P2426" s="16">
        <v>3</v>
      </c>
      <c r="Q2426" s="11">
        <v>90</v>
      </c>
      <c r="R2426" s="12">
        <f>CEILING(O2421*Q2426/100*0.9,5)</f>
        <v>220</v>
      </c>
      <c r="T2426" s="9"/>
      <c r="U2426" s="9"/>
      <c r="V2426" s="9"/>
      <c r="W2426" s="9"/>
      <c r="X2426" s="9"/>
      <c r="Y2426" s="9"/>
      <c r="Z2426" s="9"/>
      <c r="AA2426" s="9"/>
    </row>
    <row r="2427" spans="1:27" ht="16.5" thickTop="1" thickBot="1" x14ac:dyDescent="0.3">
      <c r="A2427" s="9"/>
      <c r="B2427" s="1" t="s">
        <v>183</v>
      </c>
      <c r="C2427">
        <f>IF(H2427&gt;3.4,0,H2427)+IF(O2427&gt;3.4,0,O2427)</f>
        <v>4</v>
      </c>
      <c r="D2427" t="s">
        <v>15</v>
      </c>
      <c r="E2427" t="s">
        <v>2</v>
      </c>
      <c r="F2427" s="9"/>
      <c r="G2427" s="14" t="s">
        <v>14</v>
      </c>
      <c r="H2427" s="11">
        <v>1</v>
      </c>
      <c r="I2427" s="11"/>
      <c r="J2427" s="11"/>
      <c r="K2427" s="11"/>
      <c r="L2427" s="9"/>
      <c r="M2427" s="9"/>
      <c r="N2427" s="14" t="s">
        <v>12</v>
      </c>
      <c r="O2427" s="11">
        <v>3</v>
      </c>
      <c r="P2427" s="11"/>
      <c r="Q2427" s="11"/>
      <c r="R2427" s="11"/>
      <c r="S2427" s="9"/>
      <c r="T2427" s="9"/>
      <c r="U2427" s="30"/>
      <c r="V2427" s="29" t="s">
        <v>49</v>
      </c>
      <c r="W2427" s="9"/>
      <c r="X2427" s="31" t="s">
        <v>27</v>
      </c>
      <c r="Y2427" s="9"/>
      <c r="Z2427" s="9"/>
      <c r="AA2427" s="9"/>
    </row>
    <row r="2428" spans="1:27" ht="31.5" thickTop="1" thickBot="1" x14ac:dyDescent="0.3">
      <c r="A2428" s="9"/>
      <c r="B2428" s="9"/>
      <c r="C2428" s="9"/>
      <c r="D2428" s="9"/>
      <c r="E2428" s="11"/>
      <c r="F2428" s="11"/>
      <c r="G2428" s="14" t="s">
        <v>33</v>
      </c>
      <c r="H2428" s="20">
        <f>H2407+IF(L2410&lt;3.5,2.5,5)</f>
        <v>242.5</v>
      </c>
      <c r="I2428" s="11" t="s">
        <v>31</v>
      </c>
      <c r="J2428" s="11" t="s">
        <v>30</v>
      </c>
      <c r="K2428" s="11" t="s">
        <v>34</v>
      </c>
      <c r="L2428" s="10" t="s">
        <v>32</v>
      </c>
      <c r="M2428" s="10"/>
      <c r="N2428" s="14"/>
      <c r="O2428" s="20">
        <f>O2421</f>
        <v>267.5</v>
      </c>
      <c r="P2428" s="11" t="s">
        <v>31</v>
      </c>
      <c r="Q2428" s="11" t="s">
        <v>30</v>
      </c>
      <c r="R2428" s="11" t="s">
        <v>34</v>
      </c>
      <c r="S2428" s="10" t="s">
        <v>32</v>
      </c>
      <c r="T2428" s="10"/>
      <c r="U2428" s="26" t="s">
        <v>34</v>
      </c>
      <c r="V2428" s="26" t="s">
        <v>48</v>
      </c>
      <c r="W2428" s="26" t="s">
        <v>34</v>
      </c>
      <c r="X2428" s="26" t="s">
        <v>48</v>
      </c>
      <c r="Y2428" s="9"/>
      <c r="Z2428" s="9"/>
      <c r="AA2428" s="9"/>
    </row>
    <row r="2429" spans="1:27" ht="16.5" thickTop="1" thickBot="1" x14ac:dyDescent="0.3">
      <c r="A2429" s="9"/>
      <c r="B2429" s="9"/>
      <c r="C2429" s="9"/>
      <c r="D2429" s="9"/>
      <c r="E2429" s="11"/>
      <c r="F2429" s="11"/>
      <c r="G2429" s="14"/>
      <c r="H2429" s="11"/>
      <c r="I2429" s="15">
        <v>5</v>
      </c>
      <c r="J2429" s="11">
        <v>65</v>
      </c>
      <c r="K2429" s="12">
        <f>CEILING(H2428*J2429/100*0.9,2.5)</f>
        <v>142.5</v>
      </c>
      <c r="M2429" s="9"/>
      <c r="N2429" s="14"/>
      <c r="O2429" s="11"/>
      <c r="P2429" s="15">
        <v>5</v>
      </c>
      <c r="Q2429" s="11">
        <v>75</v>
      </c>
      <c r="R2429" s="12">
        <f>CEILING(O2428*0.9*Q2429/100,5)</f>
        <v>185</v>
      </c>
      <c r="T2429" s="9"/>
      <c r="U2429" s="8">
        <f>IF(V2411&gt;11.5,U2411+2.5,U2411)</f>
        <v>70</v>
      </c>
      <c r="V2429" s="4"/>
      <c r="W2429" s="8">
        <f>IF(X2425&gt;11.5,W2425+2.5,W2425)</f>
        <v>42.5</v>
      </c>
      <c r="X2429" s="24"/>
      <c r="Y2429" s="9"/>
      <c r="Z2429" s="9"/>
      <c r="AA2429" s="9"/>
    </row>
    <row r="2430" spans="1:27" ht="16.5" thickTop="1" thickBot="1" x14ac:dyDescent="0.3">
      <c r="A2430" s="9"/>
      <c r="B2430" s="9"/>
      <c r="C2430" s="9"/>
      <c r="D2430" s="9"/>
      <c r="E2430" s="11"/>
      <c r="F2430" s="11"/>
      <c r="G2430" s="14"/>
      <c r="H2430" s="11"/>
      <c r="I2430" s="15">
        <v>5</v>
      </c>
      <c r="J2430" s="11">
        <v>65</v>
      </c>
      <c r="K2430" s="12">
        <f>CEILING(H2428*J2430/100*0.9,2.5)</f>
        <v>142.5</v>
      </c>
      <c r="M2430" s="9"/>
      <c r="N2430" s="14"/>
      <c r="O2430" s="11"/>
      <c r="P2430" s="15">
        <v>3</v>
      </c>
      <c r="Q2430" s="11">
        <v>85</v>
      </c>
      <c r="R2430" s="12">
        <f>CEILING(O2428*0.9*Q2430/100,5)</f>
        <v>205</v>
      </c>
      <c r="T2430" s="9"/>
      <c r="U2430" s="8">
        <f>U2429</f>
        <v>70</v>
      </c>
      <c r="V2430" s="4"/>
      <c r="W2430" s="8">
        <f>W2429</f>
        <v>42.5</v>
      </c>
      <c r="X2430" s="24"/>
      <c r="Y2430" s="9"/>
      <c r="Z2430" s="9"/>
      <c r="AA2430" s="9"/>
    </row>
    <row r="2431" spans="1:27" ht="16.5" thickTop="1" thickBot="1" x14ac:dyDescent="0.3">
      <c r="A2431" s="9"/>
      <c r="B2431" s="9"/>
      <c r="C2431" s="9"/>
      <c r="D2431" s="9"/>
      <c r="E2431" s="11"/>
      <c r="F2431" s="11"/>
      <c r="G2431" s="14"/>
      <c r="H2431" s="11"/>
      <c r="I2431" s="15">
        <v>5</v>
      </c>
      <c r="J2431" s="11">
        <v>75</v>
      </c>
      <c r="K2431" s="12">
        <f>CEILING(H2428*J2431/100*0.9,2.5)</f>
        <v>165</v>
      </c>
      <c r="M2431" s="9"/>
      <c r="N2431" s="14"/>
      <c r="O2431" s="11" t="s">
        <v>35</v>
      </c>
      <c r="P2431" s="15">
        <v>1</v>
      </c>
      <c r="Q2431" s="11">
        <v>95</v>
      </c>
      <c r="R2431" s="12">
        <f>CEILING(O2428*0.9*Q2431/100,5)</f>
        <v>230</v>
      </c>
      <c r="T2431" s="9"/>
      <c r="U2431" s="8">
        <f>U2430</f>
        <v>70</v>
      </c>
      <c r="V2431" s="4"/>
      <c r="W2431" s="8">
        <f>W2430</f>
        <v>42.5</v>
      </c>
      <c r="X2431" s="24"/>
      <c r="Y2431" s="9"/>
      <c r="Z2431" s="9"/>
      <c r="AA2431" s="9"/>
    </row>
    <row r="2432" spans="1:27" ht="16.5" thickTop="1" thickBot="1" x14ac:dyDescent="0.3">
      <c r="A2432" s="9"/>
      <c r="B2432" s="9"/>
      <c r="C2432" s="9"/>
      <c r="D2432" s="9"/>
      <c r="E2432" s="11"/>
      <c r="F2432" s="11"/>
      <c r="G2432" s="14"/>
      <c r="H2432" s="11"/>
      <c r="I2432" s="15">
        <v>5</v>
      </c>
      <c r="J2432" s="11">
        <v>75</v>
      </c>
      <c r="K2432" s="12">
        <f>CEILING(H2428*J2432/100*0.9,2.5)</f>
        <v>165</v>
      </c>
      <c r="M2432" s="9"/>
      <c r="N2432" s="14"/>
      <c r="O2432" s="11"/>
      <c r="P2432" s="11"/>
      <c r="Q2432" s="11"/>
      <c r="R2432" s="11"/>
      <c r="S2432" s="9"/>
      <c r="T2432" s="9"/>
      <c r="U2432" s="8">
        <f>U2431</f>
        <v>70</v>
      </c>
      <c r="V2432" s="4"/>
      <c r="W2432" s="8">
        <f>W2431</f>
        <v>42.5</v>
      </c>
      <c r="X2432" s="25"/>
      <c r="Y2432" s="9"/>
      <c r="Z2432" s="9"/>
      <c r="AA2432" s="9"/>
    </row>
    <row r="2433" spans="1:27" ht="16.5" thickTop="1" thickBot="1" x14ac:dyDescent="0.3">
      <c r="A2433" s="9"/>
      <c r="B2433" s="9"/>
      <c r="C2433" s="9"/>
      <c r="D2433" s="9"/>
      <c r="E2433" s="11"/>
      <c r="F2433" s="11"/>
      <c r="G2433" s="14"/>
      <c r="H2433" s="11"/>
      <c r="I2433" s="15">
        <v>5</v>
      </c>
      <c r="J2433" s="11">
        <v>85</v>
      </c>
      <c r="K2433" s="12">
        <f>CEILING(H2428*J2433/100*0.9,2.5)</f>
        <v>187.5</v>
      </c>
      <c r="M2433" s="9"/>
      <c r="N2433" s="14"/>
      <c r="O2433" s="11"/>
      <c r="P2433" s="11"/>
      <c r="Q2433" s="11"/>
      <c r="R2433" s="11"/>
      <c r="S2433" s="9"/>
      <c r="T2433" s="9"/>
      <c r="U2433" s="9"/>
      <c r="V2433" s="9"/>
      <c r="W2433" s="9"/>
      <c r="X2433" s="9"/>
      <c r="Y2433" s="9"/>
      <c r="Z2433" s="9"/>
      <c r="AA2433" s="9"/>
    </row>
    <row r="2434" spans="1:27" ht="16.5" thickTop="1" thickBot="1" x14ac:dyDescent="0.3">
      <c r="A2434" s="9"/>
      <c r="B2434" s="9"/>
      <c r="C2434">
        <f>IF(H2434&gt;3.4,0,H2434)+IF(O2434&gt;3.4,0,O2434)</f>
        <v>4</v>
      </c>
      <c r="D2434" t="s">
        <v>16</v>
      </c>
      <c r="E2434" t="s">
        <v>3</v>
      </c>
      <c r="F2434" s="9"/>
      <c r="G2434" s="14" t="s">
        <v>4</v>
      </c>
      <c r="H2434" s="11">
        <v>3</v>
      </c>
      <c r="I2434" s="11"/>
      <c r="J2434" s="11"/>
      <c r="K2434" s="11"/>
      <c r="L2434" s="9"/>
      <c r="M2434" s="9"/>
      <c r="N2434" s="14" t="s">
        <v>13</v>
      </c>
      <c r="O2434" s="11">
        <v>1</v>
      </c>
      <c r="P2434" s="11"/>
      <c r="Q2434" s="11"/>
      <c r="R2434" s="11"/>
      <c r="S2434" s="9"/>
      <c r="T2434" s="9"/>
      <c r="U2434" s="9"/>
      <c r="V2434" s="28" t="s">
        <v>28</v>
      </c>
      <c r="W2434" s="9"/>
      <c r="X2434" s="27" t="s">
        <v>25</v>
      </c>
      <c r="Y2434" s="9"/>
      <c r="Z2434" s="27" t="s">
        <v>26</v>
      </c>
      <c r="AA2434" s="9"/>
    </row>
    <row r="2435" spans="1:27" ht="31.5" thickTop="1" thickBot="1" x14ac:dyDescent="0.3">
      <c r="A2435" s="9"/>
      <c r="B2435" s="9"/>
      <c r="C2435" s="9"/>
      <c r="D2435" s="9"/>
      <c r="E2435" s="11"/>
      <c r="F2435" s="11"/>
      <c r="G2435" s="14"/>
      <c r="H2435" s="20">
        <f>H2414</f>
        <v>135</v>
      </c>
      <c r="I2435" s="11" t="s">
        <v>31</v>
      </c>
      <c r="J2435" s="11" t="s">
        <v>30</v>
      </c>
      <c r="K2435" s="11" t="s">
        <v>34</v>
      </c>
      <c r="L2435" s="10" t="s">
        <v>32</v>
      </c>
      <c r="M2435" s="10"/>
      <c r="N2435" s="14" t="s">
        <v>33</v>
      </c>
      <c r="O2435" s="20">
        <f>O2393+IF(S2396&lt;3.5,5,10)</f>
        <v>310</v>
      </c>
      <c r="P2435" s="11" t="s">
        <v>31</v>
      </c>
      <c r="Q2435" s="11" t="s">
        <v>30</v>
      </c>
      <c r="R2435" s="11" t="s">
        <v>34</v>
      </c>
      <c r="S2435" s="10" t="s">
        <v>32</v>
      </c>
      <c r="T2435" s="10"/>
      <c r="U2435" s="26" t="s">
        <v>34</v>
      </c>
      <c r="V2435" s="26" t="s">
        <v>48</v>
      </c>
      <c r="W2435" s="26" t="s">
        <v>34</v>
      </c>
      <c r="X2435" s="26" t="s">
        <v>48</v>
      </c>
      <c r="Y2435" s="26" t="s">
        <v>34</v>
      </c>
      <c r="Z2435" s="26" t="s">
        <v>48</v>
      </c>
      <c r="AA2435" s="9"/>
    </row>
    <row r="2436" spans="1:27" ht="16.5" thickTop="1" thickBot="1" x14ac:dyDescent="0.3">
      <c r="A2436" s="9"/>
      <c r="B2436" s="9"/>
      <c r="C2436" s="9"/>
      <c r="D2436" s="9"/>
      <c r="E2436" s="11"/>
      <c r="F2436" s="11"/>
      <c r="G2436" s="14"/>
      <c r="H2436" s="11"/>
      <c r="I2436" s="15">
        <v>5</v>
      </c>
      <c r="J2436" s="11">
        <v>75</v>
      </c>
      <c r="K2436" s="12">
        <f>CEILING(H2435*0.9*J2436/100,2.5)</f>
        <v>92.5</v>
      </c>
      <c r="M2436" s="9"/>
      <c r="N2436" s="14"/>
      <c r="O2436" s="11"/>
      <c r="P2436" s="15">
        <v>5</v>
      </c>
      <c r="Q2436" s="11">
        <v>65</v>
      </c>
      <c r="R2436" s="12">
        <f>CEILING(O2435*Q2436/100*0.9,5)</f>
        <v>185</v>
      </c>
      <c r="T2436" s="9"/>
      <c r="U2436" s="8">
        <f>IF(V2418&gt;11.5,U2418+2.5,U2418)</f>
        <v>17.5</v>
      </c>
      <c r="V2436" s="4"/>
      <c r="W2436" s="8">
        <f>IF(X2418&gt;11.5,W2418+2.5,W2418)</f>
        <v>35</v>
      </c>
      <c r="X2436" s="24"/>
      <c r="Y2436" s="8">
        <f>IF(Z2418&gt;11.5,Y2418+2,Y2418)</f>
        <v>8</v>
      </c>
      <c r="Z2436" s="24"/>
      <c r="AA2436" s="9"/>
    </row>
    <row r="2437" spans="1:27" ht="16.5" thickTop="1" thickBot="1" x14ac:dyDescent="0.3">
      <c r="A2437" s="9"/>
      <c r="B2437" s="9"/>
      <c r="C2437" s="9"/>
      <c r="D2437" s="9"/>
      <c r="E2437" s="11"/>
      <c r="F2437" s="11"/>
      <c r="G2437" s="14"/>
      <c r="H2437" s="11"/>
      <c r="I2437" s="15">
        <v>3</v>
      </c>
      <c r="J2437" s="11">
        <v>85</v>
      </c>
      <c r="K2437" s="12">
        <f>CEILING(H2435*0.9*J2437/100,2.5)</f>
        <v>105</v>
      </c>
      <c r="M2437" s="9"/>
      <c r="N2437" s="14"/>
      <c r="O2437" s="11"/>
      <c r="P2437" s="15">
        <v>5</v>
      </c>
      <c r="Q2437" s="11">
        <v>65</v>
      </c>
      <c r="R2437" s="12">
        <f>CEILING(O2435*Q2437/100*0.9,5)</f>
        <v>185</v>
      </c>
      <c r="T2437" s="9"/>
      <c r="U2437" s="8">
        <f>U2436</f>
        <v>17.5</v>
      </c>
      <c r="V2437" s="3"/>
      <c r="W2437" s="8">
        <f>W2436</f>
        <v>35</v>
      </c>
      <c r="X2437" s="24"/>
      <c r="Y2437" s="8">
        <f>Y2436</f>
        <v>8</v>
      </c>
      <c r="Z2437" s="24"/>
      <c r="AA2437" s="9"/>
    </row>
    <row r="2438" spans="1:27" ht="16.5" thickTop="1" thickBot="1" x14ac:dyDescent="0.3">
      <c r="A2438" s="9"/>
      <c r="B2438" s="9"/>
      <c r="C2438" s="9"/>
      <c r="D2438" s="9"/>
      <c r="E2438" s="11"/>
      <c r="F2438" s="11"/>
      <c r="G2438" s="14"/>
      <c r="H2438" s="11" t="s">
        <v>35</v>
      </c>
      <c r="I2438" s="15">
        <v>1</v>
      </c>
      <c r="J2438" s="11">
        <v>95</v>
      </c>
      <c r="K2438" s="12">
        <f>CEILING(H2435*0.9*J2438/100,2.5)</f>
        <v>117.5</v>
      </c>
      <c r="M2438" s="9"/>
      <c r="N2438" s="14"/>
      <c r="O2438" s="11"/>
      <c r="P2438" s="15">
        <v>5</v>
      </c>
      <c r="Q2438" s="11">
        <v>75</v>
      </c>
      <c r="R2438" s="12">
        <f>CEILING(O2435*Q2438/100*0.9,5)</f>
        <v>210</v>
      </c>
      <c r="T2438" s="9"/>
      <c r="U2438" s="8">
        <f>U2437</f>
        <v>17.5</v>
      </c>
      <c r="W2438" s="8">
        <f>W2437</f>
        <v>35</v>
      </c>
      <c r="X2438" s="24"/>
      <c r="Y2438" s="8">
        <f>Y2437</f>
        <v>8</v>
      </c>
      <c r="Z2438" s="24"/>
      <c r="AA2438" s="9"/>
    </row>
    <row r="2439" spans="1:27" ht="16.5" thickTop="1" thickBot="1" x14ac:dyDescent="0.3">
      <c r="A2439" s="9"/>
      <c r="B2439" s="9"/>
      <c r="C2439" s="9"/>
      <c r="D2439" s="9"/>
      <c r="E2439" s="11"/>
      <c r="F2439" s="11"/>
      <c r="G2439" s="14"/>
      <c r="H2439" s="11"/>
      <c r="I2439" s="11"/>
      <c r="J2439" s="11"/>
      <c r="K2439" s="11"/>
      <c r="L2439" s="9"/>
      <c r="M2439" s="9"/>
      <c r="N2439" s="14"/>
      <c r="O2439" s="11"/>
      <c r="P2439" s="15">
        <v>5</v>
      </c>
      <c r="Q2439" s="11">
        <v>75</v>
      </c>
      <c r="R2439" s="12">
        <f>CEILING(O2435*Q2439/100*0.9,5)</f>
        <v>210</v>
      </c>
      <c r="T2439" s="9"/>
      <c r="U2439" s="8">
        <f>U2438</f>
        <v>17.5</v>
      </c>
      <c r="W2439" s="8">
        <f>W2438</f>
        <v>35</v>
      </c>
      <c r="X2439" s="25"/>
      <c r="Y2439" s="8">
        <f>Y2438</f>
        <v>8</v>
      </c>
      <c r="Z2439" s="25"/>
      <c r="AA2439" s="9"/>
    </row>
    <row r="2440" spans="1:27" ht="16.5" thickTop="1" thickBot="1" x14ac:dyDescent="0.3">
      <c r="A2440" s="9"/>
      <c r="B2440" s="9"/>
      <c r="C2440" s="9"/>
      <c r="D2440" s="9"/>
      <c r="E2440" s="11"/>
      <c r="F2440" s="11"/>
      <c r="G2440" s="14"/>
      <c r="H2440" s="11"/>
      <c r="I2440" s="11"/>
      <c r="J2440" s="11"/>
      <c r="K2440" s="11"/>
      <c r="L2440" s="9"/>
      <c r="M2440" s="9"/>
      <c r="N2440" s="14"/>
      <c r="O2440" s="11"/>
      <c r="P2440" s="16">
        <v>5</v>
      </c>
      <c r="Q2440" s="11">
        <v>85</v>
      </c>
      <c r="R2440" s="12">
        <f>CEILING(O2435*Q2440/100*0.9,5)</f>
        <v>240</v>
      </c>
      <c r="T2440" s="9"/>
      <c r="U2440" s="9"/>
      <c r="V2440" s="9"/>
      <c r="W2440" s="9"/>
      <c r="X2440" s="9"/>
      <c r="Y2440" s="9"/>
      <c r="Z2440" s="9"/>
      <c r="AA2440" s="9"/>
    </row>
    <row r="2441" spans="1:27" ht="16.5" thickTop="1" thickBot="1" x14ac:dyDescent="0.3">
      <c r="A2441" s="9"/>
      <c r="B2441" s="9"/>
      <c r="C2441">
        <f>IF(H2441&gt;3.4,0,H2441)+IF(O2441&gt;3.4,0,O2441)</f>
        <v>2</v>
      </c>
      <c r="D2441" t="s">
        <v>17</v>
      </c>
      <c r="E2441" t="s">
        <v>2</v>
      </c>
      <c r="F2441" s="9"/>
      <c r="G2441" s="14" t="s">
        <v>14</v>
      </c>
      <c r="H2441" s="11">
        <v>2</v>
      </c>
      <c r="I2441" s="11"/>
      <c r="J2441" s="11"/>
      <c r="K2441" s="11"/>
      <c r="L2441" s="9"/>
      <c r="M2441" s="9"/>
      <c r="N2441" s="14" t="s">
        <v>12</v>
      </c>
      <c r="O2441" s="11">
        <v>4</v>
      </c>
      <c r="P2441" s="11"/>
      <c r="Q2441" s="11"/>
      <c r="R2441" s="11"/>
      <c r="S2441" s="9"/>
      <c r="T2441" s="9"/>
      <c r="U2441" s="9"/>
      <c r="V2441" s="27" t="s">
        <v>47</v>
      </c>
      <c r="W2441" s="9"/>
      <c r="X2441" s="17" t="s">
        <v>27</v>
      </c>
      <c r="Y2441" s="9"/>
      <c r="Z2441" s="9"/>
      <c r="AA2441" s="9"/>
    </row>
    <row r="2442" spans="1:27" ht="31.5" thickTop="1" thickBot="1" x14ac:dyDescent="0.3">
      <c r="A2442" s="9"/>
      <c r="B2442" s="9"/>
      <c r="C2442" s="9"/>
      <c r="D2442" s="9"/>
      <c r="E2442" s="11"/>
      <c r="F2442" s="11"/>
      <c r="G2442" s="14" t="s">
        <v>33</v>
      </c>
      <c r="H2442" s="20">
        <f>H2428</f>
        <v>242.5</v>
      </c>
      <c r="I2442" s="11" t="s">
        <v>31</v>
      </c>
      <c r="J2442" s="11" t="s">
        <v>30</v>
      </c>
      <c r="K2442" s="11" t="s">
        <v>34</v>
      </c>
      <c r="L2442" s="10" t="s">
        <v>32</v>
      </c>
      <c r="M2442" s="10"/>
      <c r="N2442" s="14" t="s">
        <v>33</v>
      </c>
      <c r="O2442" s="20">
        <f>O2428</f>
        <v>267.5</v>
      </c>
      <c r="P2442" s="11" t="s">
        <v>31</v>
      </c>
      <c r="Q2442" s="11" t="s">
        <v>30</v>
      </c>
      <c r="R2442" s="11" t="s">
        <v>34</v>
      </c>
      <c r="S2442" s="10" t="s">
        <v>32</v>
      </c>
      <c r="T2442" s="10"/>
      <c r="U2442" s="26" t="s">
        <v>34</v>
      </c>
      <c r="V2442" s="26" t="s">
        <v>48</v>
      </c>
      <c r="W2442" s="26" t="s">
        <v>34</v>
      </c>
      <c r="X2442" s="26" t="s">
        <v>48</v>
      </c>
      <c r="Y2442" s="9"/>
      <c r="Z2442" s="9"/>
      <c r="AA2442" s="9"/>
    </row>
    <row r="2443" spans="1:27" ht="16.5" thickTop="1" thickBot="1" x14ac:dyDescent="0.3">
      <c r="A2443" s="9"/>
      <c r="B2443" s="9"/>
      <c r="C2443" s="9"/>
      <c r="D2443" s="9"/>
      <c r="E2443" s="11"/>
      <c r="F2443" s="11"/>
      <c r="G2443" s="14"/>
      <c r="H2443" s="11"/>
      <c r="I2443" s="15">
        <v>3</v>
      </c>
      <c r="J2443" s="11">
        <v>70</v>
      </c>
      <c r="K2443" s="12">
        <f>CEILING(H2442*J2443/100*0.9,2.5)</f>
        <v>155</v>
      </c>
      <c r="M2443" s="9"/>
      <c r="N2443" s="14"/>
      <c r="O2443" s="11"/>
      <c r="P2443" s="15">
        <v>5</v>
      </c>
      <c r="Q2443" s="11">
        <v>40</v>
      </c>
      <c r="R2443" s="12">
        <f>CEILING(O2442*Q2443/100*0.9,5)</f>
        <v>100</v>
      </c>
      <c r="T2443" s="9"/>
      <c r="U2443" s="8">
        <f>IF(V2425&gt;11.5,U2425+2.5,U2425)</f>
        <v>60</v>
      </c>
      <c r="W2443" s="8">
        <f>IF(X2425&gt;11.5,W2425+2.5,W2425)</f>
        <v>42.5</v>
      </c>
      <c r="X2443" s="24"/>
      <c r="Y2443" s="9"/>
      <c r="Z2443" s="9"/>
      <c r="AA2443" s="9"/>
    </row>
    <row r="2444" spans="1:27" ht="16.5" thickTop="1" thickBot="1" x14ac:dyDescent="0.3">
      <c r="A2444" s="9"/>
      <c r="B2444" s="9"/>
      <c r="C2444" s="9"/>
      <c r="D2444" s="9"/>
      <c r="E2444" s="11"/>
      <c r="F2444" s="11"/>
      <c r="G2444" s="14"/>
      <c r="H2444" s="11"/>
      <c r="I2444" s="15">
        <v>3</v>
      </c>
      <c r="J2444" s="11">
        <v>70</v>
      </c>
      <c r="K2444" s="12">
        <f>CEILING(H2442*J2444/100*0.9,2.5)</f>
        <v>155</v>
      </c>
      <c r="M2444" s="9"/>
      <c r="N2444" s="14"/>
      <c r="O2444" s="11"/>
      <c r="P2444" s="15">
        <v>5</v>
      </c>
      <c r="Q2444" s="11">
        <v>40</v>
      </c>
      <c r="R2444" s="12">
        <f>CEILING(O2442*Q2444/100*0.9,5)</f>
        <v>100</v>
      </c>
      <c r="T2444" s="9"/>
      <c r="U2444" s="8">
        <f>U2443</f>
        <v>60</v>
      </c>
      <c r="W2444" s="8">
        <f>W2443</f>
        <v>42.5</v>
      </c>
      <c r="X2444" s="24"/>
      <c r="Y2444" s="9"/>
      <c r="Z2444" s="9"/>
      <c r="AA2444" s="9"/>
    </row>
    <row r="2445" spans="1:27" ht="16.5" thickTop="1" thickBot="1" x14ac:dyDescent="0.3">
      <c r="A2445" s="9"/>
      <c r="B2445" s="9"/>
      <c r="C2445" s="9"/>
      <c r="D2445" s="9"/>
      <c r="E2445" s="11"/>
      <c r="F2445" s="11"/>
      <c r="G2445" s="14"/>
      <c r="H2445" s="11"/>
      <c r="I2445" s="15">
        <v>3</v>
      </c>
      <c r="J2445" s="11">
        <v>80</v>
      </c>
      <c r="K2445" s="12">
        <f>CEILING(H2442*J2445/100*0.9,2.5)</f>
        <v>175</v>
      </c>
      <c r="M2445" s="9"/>
      <c r="N2445" s="14"/>
      <c r="O2445" s="11"/>
      <c r="P2445" s="15">
        <v>5</v>
      </c>
      <c r="Q2445" s="11">
        <v>50</v>
      </c>
      <c r="R2445" s="12">
        <f>CEILING(O2442*Q2445/100*0.9,5)</f>
        <v>125</v>
      </c>
      <c r="T2445" s="9"/>
      <c r="U2445" s="8">
        <f>U2444</f>
        <v>60</v>
      </c>
      <c r="W2445" s="8">
        <f>W2444</f>
        <v>42.5</v>
      </c>
      <c r="X2445" s="24"/>
      <c r="Y2445" s="9"/>
      <c r="Z2445" s="9"/>
      <c r="AA2445" s="9"/>
    </row>
    <row r="2446" spans="1:27" ht="16.5" thickTop="1" thickBot="1" x14ac:dyDescent="0.3">
      <c r="A2446" s="9"/>
      <c r="B2446" s="9"/>
      <c r="C2446" s="9"/>
      <c r="D2446" s="9"/>
      <c r="E2446" s="11"/>
      <c r="F2446" s="11"/>
      <c r="G2446" s="14"/>
      <c r="H2446" s="11"/>
      <c r="I2446" s="15">
        <v>3</v>
      </c>
      <c r="J2446" s="11">
        <v>80</v>
      </c>
      <c r="K2446" s="12">
        <f>CEILING(H2442*J2446/100*0.9,2.5)</f>
        <v>175</v>
      </c>
      <c r="M2446" s="9"/>
      <c r="N2446" s="14"/>
      <c r="O2446" s="11"/>
      <c r="P2446" s="15">
        <v>5</v>
      </c>
      <c r="Q2446" s="11">
        <v>50</v>
      </c>
      <c r="R2446" s="12">
        <f>CEILING(O2442*Q2446/100*0.9,5)</f>
        <v>125</v>
      </c>
      <c r="T2446" s="9"/>
      <c r="U2446" s="8">
        <f>U2445</f>
        <v>60</v>
      </c>
      <c r="W2446" s="8">
        <f>W2445</f>
        <v>42.5</v>
      </c>
      <c r="X2446" s="25"/>
      <c r="Y2446" s="9"/>
      <c r="Z2446" s="9"/>
      <c r="AA2446" s="9"/>
    </row>
    <row r="2447" spans="1:27" ht="16.5" thickTop="1" thickBot="1" x14ac:dyDescent="0.3">
      <c r="A2447" s="9"/>
      <c r="B2447" s="9"/>
      <c r="C2447" s="9"/>
      <c r="D2447" s="9"/>
      <c r="E2447" s="11"/>
      <c r="F2447" s="11"/>
      <c r="G2447" s="14"/>
      <c r="H2447" s="11"/>
      <c r="I2447" s="15">
        <v>3</v>
      </c>
      <c r="J2447" s="11">
        <v>90</v>
      </c>
      <c r="K2447" s="12">
        <f>CEILING(H2442*J2447/100*0.9,2.5)</f>
        <v>197.5</v>
      </c>
      <c r="M2447" s="9"/>
      <c r="N2447" s="14"/>
      <c r="O2447" s="11"/>
      <c r="P2447" s="15">
        <v>5</v>
      </c>
      <c r="Q2447" s="11">
        <v>60</v>
      </c>
      <c r="R2447" s="12">
        <f>CEILING(O2442*Q2447/100*0.9,5)</f>
        <v>145</v>
      </c>
      <c r="T2447" s="9"/>
      <c r="U2447" s="9"/>
      <c r="V2447" s="9"/>
      <c r="W2447" s="9"/>
      <c r="X2447" s="9"/>
      <c r="Y2447" s="9"/>
      <c r="Z2447" s="9"/>
      <c r="AA2447" s="9"/>
    </row>
    <row r="2448" spans="1:27" ht="16.5" thickTop="1" thickBot="1" x14ac:dyDescent="0.3">
      <c r="A2448" s="9"/>
      <c r="B2448" s="1" t="s">
        <v>184</v>
      </c>
      <c r="C2448" s="18">
        <f>IF(H2448&gt;3.4,0,H2448)+IF(O2448&gt;3.4,0,O2448)</f>
        <v>4</v>
      </c>
      <c r="D2448" s="18" t="s">
        <v>15</v>
      </c>
      <c r="E2448" s="34" t="s">
        <v>2</v>
      </c>
      <c r="F2448" s="11"/>
      <c r="G2448" s="14" t="s">
        <v>14</v>
      </c>
      <c r="H2448" s="11">
        <v>3</v>
      </c>
      <c r="I2448" s="11"/>
      <c r="J2448" s="11"/>
      <c r="K2448" s="11"/>
      <c r="L2448" s="9"/>
      <c r="M2448" s="9"/>
      <c r="N2448" s="14" t="s">
        <v>12</v>
      </c>
      <c r="O2448" s="11">
        <v>1</v>
      </c>
      <c r="P2448" s="11"/>
      <c r="Q2448" s="11"/>
      <c r="R2448" s="11"/>
      <c r="S2448" s="9"/>
      <c r="T2448" s="9"/>
      <c r="U2448" s="30"/>
      <c r="V2448" s="29" t="s">
        <v>49</v>
      </c>
      <c r="W2448" s="9"/>
      <c r="X2448" s="31" t="s">
        <v>27</v>
      </c>
      <c r="Y2448" s="9"/>
      <c r="Z2448" s="9"/>
      <c r="AA2448" s="9"/>
    </row>
    <row r="2449" spans="1:27" ht="31.5" thickTop="1" thickBot="1" x14ac:dyDescent="0.3">
      <c r="A2449" s="9"/>
      <c r="B2449" s="9"/>
      <c r="C2449" s="9"/>
      <c r="D2449" s="9"/>
      <c r="E2449" s="11"/>
      <c r="F2449" s="11"/>
      <c r="G2449" s="14"/>
      <c r="H2449" s="20">
        <f>H2442</f>
        <v>242.5</v>
      </c>
      <c r="I2449" s="11" t="s">
        <v>31</v>
      </c>
      <c r="J2449" s="11" t="s">
        <v>30</v>
      </c>
      <c r="K2449" s="11" t="s">
        <v>34</v>
      </c>
      <c r="L2449" s="10" t="s">
        <v>32</v>
      </c>
      <c r="M2449" s="10"/>
      <c r="N2449" s="14" t="s">
        <v>33</v>
      </c>
      <c r="O2449" s="20">
        <f>O2428+IF(S2431&lt;3.5,2.5,5)</f>
        <v>270</v>
      </c>
      <c r="P2449" s="11" t="s">
        <v>31</v>
      </c>
      <c r="Q2449" s="11" t="s">
        <v>30</v>
      </c>
      <c r="R2449" s="11" t="s">
        <v>34</v>
      </c>
      <c r="S2449" s="10" t="s">
        <v>32</v>
      </c>
      <c r="T2449" s="10"/>
      <c r="U2449" s="26" t="s">
        <v>34</v>
      </c>
      <c r="V2449" s="26" t="s">
        <v>48</v>
      </c>
      <c r="W2449" s="26" t="s">
        <v>34</v>
      </c>
      <c r="X2449" s="26" t="s">
        <v>48</v>
      </c>
      <c r="Y2449" s="9"/>
      <c r="Z2449" s="9"/>
      <c r="AA2449" s="9"/>
    </row>
    <row r="2450" spans="1:27" ht="16.5" thickTop="1" thickBot="1" x14ac:dyDescent="0.3">
      <c r="A2450" s="9"/>
      <c r="B2450" s="9"/>
      <c r="C2450" s="9"/>
      <c r="D2450" s="9"/>
      <c r="E2450" s="11"/>
      <c r="F2450" s="11"/>
      <c r="G2450" s="14"/>
      <c r="H2450" s="11"/>
      <c r="I2450" s="15">
        <v>5</v>
      </c>
      <c r="J2450" s="11">
        <v>75</v>
      </c>
      <c r="K2450" s="12">
        <f>CEILING(H2449*0.9*J2450/100,2.5)</f>
        <v>165</v>
      </c>
      <c r="M2450" s="9"/>
      <c r="N2450" s="14"/>
      <c r="O2450" s="11"/>
      <c r="P2450" s="15">
        <v>5</v>
      </c>
      <c r="Q2450" s="11">
        <v>65</v>
      </c>
      <c r="R2450" s="12">
        <f>CEILING(O2449*Q2450/100*0.9,5)</f>
        <v>160</v>
      </c>
      <c r="T2450" s="9"/>
      <c r="U2450" s="8">
        <f>IF(V2432&gt;11.5,U2432+2.5,U2432)</f>
        <v>70</v>
      </c>
      <c r="V2450" s="4"/>
      <c r="W2450" s="8">
        <f>IF(X2446&gt;11.5,W2446+2.5,W2446)</f>
        <v>42.5</v>
      </c>
      <c r="X2450" s="24"/>
      <c r="Y2450" s="9"/>
      <c r="Z2450" s="9"/>
      <c r="AA2450" s="9"/>
    </row>
    <row r="2451" spans="1:27" ht="16.5" thickTop="1" thickBot="1" x14ac:dyDescent="0.3">
      <c r="A2451" s="9"/>
      <c r="B2451" s="9"/>
      <c r="C2451" s="9"/>
      <c r="D2451" s="9"/>
      <c r="E2451" s="11"/>
      <c r="F2451" s="11"/>
      <c r="G2451" s="14"/>
      <c r="H2451" s="11"/>
      <c r="I2451" s="15">
        <v>3</v>
      </c>
      <c r="J2451" s="11">
        <v>85</v>
      </c>
      <c r="K2451" s="12">
        <f>CEILING(H2449*0.9*J2451/100,2.5)</f>
        <v>187.5</v>
      </c>
      <c r="M2451" s="9"/>
      <c r="N2451" s="14"/>
      <c r="O2451" s="11"/>
      <c r="P2451" s="15">
        <v>5</v>
      </c>
      <c r="Q2451" s="11">
        <v>65</v>
      </c>
      <c r="R2451" s="12">
        <f>CEILING(O2449*Q2451/100*0.9,5)</f>
        <v>160</v>
      </c>
      <c r="T2451" s="9"/>
      <c r="U2451" s="8">
        <f>U2450</f>
        <v>70</v>
      </c>
      <c r="V2451" s="4"/>
      <c r="W2451" s="8">
        <f>W2450</f>
        <v>42.5</v>
      </c>
      <c r="X2451" s="24"/>
      <c r="Y2451" s="9"/>
      <c r="Z2451" s="9"/>
      <c r="AA2451" s="9"/>
    </row>
    <row r="2452" spans="1:27" ht="16.5" thickTop="1" thickBot="1" x14ac:dyDescent="0.3">
      <c r="A2452" s="9"/>
      <c r="B2452" s="9"/>
      <c r="C2452" s="9"/>
      <c r="D2452" s="9"/>
      <c r="E2452" s="11"/>
      <c r="F2452" s="11"/>
      <c r="G2452" s="14"/>
      <c r="H2452" s="11" t="s">
        <v>35</v>
      </c>
      <c r="I2452" s="15">
        <v>1</v>
      </c>
      <c r="J2452" s="11">
        <v>95</v>
      </c>
      <c r="K2452" s="12">
        <f>CEILING(H2449*0.9*J2452/100,2.5)</f>
        <v>207.5</v>
      </c>
      <c r="M2452" s="9"/>
      <c r="N2452" s="14"/>
      <c r="O2452" s="11"/>
      <c r="P2452" s="15">
        <v>5</v>
      </c>
      <c r="Q2452" s="11">
        <v>75</v>
      </c>
      <c r="R2452" s="12">
        <f>CEILING(O2449*Q2452/100*0.9,5)</f>
        <v>185</v>
      </c>
      <c r="T2452" s="9"/>
      <c r="U2452" s="8">
        <f>U2451</f>
        <v>70</v>
      </c>
      <c r="V2452" s="4"/>
      <c r="W2452" s="8">
        <f>W2451</f>
        <v>42.5</v>
      </c>
      <c r="X2452" s="24"/>
      <c r="Y2452" s="9"/>
      <c r="Z2452" s="9"/>
      <c r="AA2452" s="9"/>
    </row>
    <row r="2453" spans="1:27" ht="16.5" thickTop="1" thickBot="1" x14ac:dyDescent="0.3">
      <c r="A2453" s="9"/>
      <c r="B2453" s="9"/>
      <c r="C2453" s="9"/>
      <c r="D2453" s="9"/>
      <c r="E2453" s="11"/>
      <c r="F2453" s="11"/>
      <c r="G2453" s="14"/>
      <c r="H2453" s="11"/>
      <c r="I2453" s="11"/>
      <c r="J2453" s="11"/>
      <c r="K2453" s="11"/>
      <c r="L2453" s="9"/>
      <c r="M2453" s="9"/>
      <c r="N2453" s="14"/>
      <c r="O2453" s="11"/>
      <c r="P2453" s="15">
        <v>5</v>
      </c>
      <c r="Q2453" s="11">
        <v>75</v>
      </c>
      <c r="R2453" s="12">
        <f>CEILING(O2449*Q2453/100*0.9,5)</f>
        <v>185</v>
      </c>
      <c r="T2453" s="9"/>
      <c r="U2453" s="8">
        <f>U2452</f>
        <v>70</v>
      </c>
      <c r="V2453" s="4"/>
      <c r="W2453" s="8">
        <f>W2452</f>
        <v>42.5</v>
      </c>
      <c r="X2453" s="25"/>
      <c r="Y2453" s="9"/>
      <c r="Z2453" s="9"/>
      <c r="AA2453" s="9"/>
    </row>
    <row r="2454" spans="1:27" ht="16.5" thickTop="1" thickBot="1" x14ac:dyDescent="0.3">
      <c r="A2454" s="9"/>
      <c r="B2454" s="9"/>
      <c r="C2454" s="9"/>
      <c r="D2454" s="9"/>
      <c r="E2454" s="11"/>
      <c r="F2454" s="11"/>
      <c r="G2454" s="14"/>
      <c r="H2454" s="11"/>
      <c r="I2454" s="11"/>
      <c r="J2454" s="11"/>
      <c r="K2454" s="11"/>
      <c r="L2454" s="9"/>
      <c r="M2454" s="9"/>
      <c r="N2454" s="14"/>
      <c r="O2454" s="11"/>
      <c r="P2454" s="16">
        <v>5</v>
      </c>
      <c r="Q2454" s="11">
        <v>85</v>
      </c>
      <c r="R2454" s="12">
        <f>CEILING(O2449*Q2454/100*0.9,5)</f>
        <v>210</v>
      </c>
      <c r="T2454" s="9"/>
      <c r="U2454" s="9"/>
      <c r="V2454" s="9"/>
      <c r="W2454" s="9"/>
      <c r="X2454" s="9"/>
      <c r="Y2454" s="9"/>
      <c r="Z2454" s="9"/>
      <c r="AA2454" s="9"/>
    </row>
    <row r="2455" spans="1:27" ht="16.5" thickTop="1" thickBot="1" x14ac:dyDescent="0.3">
      <c r="A2455" s="9"/>
      <c r="B2455" s="9"/>
      <c r="C2455">
        <f>IF(H2455&gt;3.4,0,H2455)+IF(O2455&gt;3.4,0,O2455)</f>
        <v>2</v>
      </c>
      <c r="D2455" t="s">
        <v>16</v>
      </c>
      <c r="E2455" t="s">
        <v>3</v>
      </c>
      <c r="F2455" s="9"/>
      <c r="G2455" s="14" t="s">
        <v>4</v>
      </c>
      <c r="H2455" s="11">
        <v>4</v>
      </c>
      <c r="I2455" s="11"/>
      <c r="J2455" s="11"/>
      <c r="K2455" s="11"/>
      <c r="L2455" s="9"/>
      <c r="M2455" s="9"/>
      <c r="N2455" s="14" t="s">
        <v>13</v>
      </c>
      <c r="O2455" s="11">
        <v>2</v>
      </c>
      <c r="P2455" s="11"/>
      <c r="Q2455" s="11"/>
      <c r="R2455" s="11"/>
      <c r="S2455" s="9"/>
      <c r="T2455" s="9"/>
      <c r="U2455" s="9"/>
      <c r="V2455" s="28" t="s">
        <v>28</v>
      </c>
      <c r="W2455" s="9"/>
      <c r="X2455" s="27" t="s">
        <v>25</v>
      </c>
      <c r="Y2455" s="9"/>
      <c r="Z2455" s="27" t="s">
        <v>26</v>
      </c>
      <c r="AA2455" s="9"/>
    </row>
    <row r="2456" spans="1:27" ht="31.5" thickTop="1" thickBot="1" x14ac:dyDescent="0.3">
      <c r="A2456" s="9"/>
      <c r="B2456" s="9"/>
      <c r="C2456" s="9"/>
      <c r="D2456" s="9"/>
      <c r="E2456" s="11"/>
      <c r="F2456" s="11"/>
      <c r="G2456" s="14" t="s">
        <v>33</v>
      </c>
      <c r="H2456" s="20">
        <f>H2435</f>
        <v>135</v>
      </c>
      <c r="I2456" s="11" t="s">
        <v>31</v>
      </c>
      <c r="J2456" s="11" t="s">
        <v>30</v>
      </c>
      <c r="K2456" s="11" t="s">
        <v>34</v>
      </c>
      <c r="L2456" s="10" t="s">
        <v>32</v>
      </c>
      <c r="M2456" s="10"/>
      <c r="N2456" s="14" t="s">
        <v>33</v>
      </c>
      <c r="O2456" s="20">
        <f>O2435</f>
        <v>310</v>
      </c>
      <c r="P2456" s="11" t="s">
        <v>31</v>
      </c>
      <c r="Q2456" s="11" t="s">
        <v>30</v>
      </c>
      <c r="R2456" s="11" t="s">
        <v>34</v>
      </c>
      <c r="S2456" s="10" t="s">
        <v>32</v>
      </c>
      <c r="T2456" s="10"/>
      <c r="U2456" s="26" t="s">
        <v>34</v>
      </c>
      <c r="V2456" s="26" t="s">
        <v>48</v>
      </c>
      <c r="W2456" s="26" t="s">
        <v>34</v>
      </c>
      <c r="X2456" s="26" t="s">
        <v>48</v>
      </c>
      <c r="Y2456" s="26" t="s">
        <v>34</v>
      </c>
      <c r="Z2456" s="26" t="s">
        <v>48</v>
      </c>
      <c r="AA2456" s="9"/>
    </row>
    <row r="2457" spans="1:27" ht="16.5" thickTop="1" thickBot="1" x14ac:dyDescent="0.3">
      <c r="A2457" s="9"/>
      <c r="B2457" s="9"/>
      <c r="C2457" s="9"/>
      <c r="D2457" s="9"/>
      <c r="E2457" s="11"/>
      <c r="F2457" s="11"/>
      <c r="G2457" s="14"/>
      <c r="H2457" s="11"/>
      <c r="I2457" s="15">
        <v>5</v>
      </c>
      <c r="J2457" s="11">
        <v>40</v>
      </c>
      <c r="K2457" s="12">
        <f>CEILING(H2456*J2457/100*0.9,2.5)</f>
        <v>50</v>
      </c>
      <c r="M2457" s="9"/>
      <c r="N2457" s="14"/>
      <c r="O2457" s="11"/>
      <c r="P2457" s="15">
        <v>3</v>
      </c>
      <c r="Q2457" s="11">
        <v>70</v>
      </c>
      <c r="R2457" s="12">
        <f>CEILING(O2456*Q2457/100*0.9,5)</f>
        <v>200</v>
      </c>
      <c r="T2457" s="9"/>
      <c r="U2457" s="8">
        <f>IF(V2439&gt;11.5,U2439+2.5,U2439)</f>
        <v>17.5</v>
      </c>
      <c r="V2457" s="4"/>
      <c r="W2457" s="8">
        <f>IF(X2439&gt;11.5,W2439+2.5,W2439)</f>
        <v>35</v>
      </c>
      <c r="X2457" s="24"/>
      <c r="Y2457" s="8">
        <f>IF(Z2439&gt;11.5,Y2439+2,Y2439)</f>
        <v>8</v>
      </c>
      <c r="Z2457" s="24"/>
      <c r="AA2457" s="9"/>
    </row>
    <row r="2458" spans="1:27" ht="16.5" thickTop="1" thickBot="1" x14ac:dyDescent="0.3">
      <c r="A2458" s="9"/>
      <c r="B2458" s="9"/>
      <c r="C2458" s="9"/>
      <c r="D2458" s="9"/>
      <c r="E2458" s="11"/>
      <c r="F2458" s="11"/>
      <c r="G2458" s="14"/>
      <c r="H2458" s="11"/>
      <c r="I2458" s="15">
        <v>5</v>
      </c>
      <c r="J2458" s="11">
        <v>40</v>
      </c>
      <c r="K2458" s="12">
        <f>CEILING(H2456*J2458/100*0.9,2.5)</f>
        <v>50</v>
      </c>
      <c r="M2458" s="9"/>
      <c r="N2458" s="14"/>
      <c r="O2458" s="11"/>
      <c r="P2458" s="15">
        <v>3</v>
      </c>
      <c r="Q2458" s="11">
        <v>70</v>
      </c>
      <c r="R2458" s="12">
        <f>CEILING(O2456*Q2458/100*0.9,5)</f>
        <v>200</v>
      </c>
      <c r="T2458" s="9"/>
      <c r="U2458" s="8">
        <f>U2457</f>
        <v>17.5</v>
      </c>
      <c r="V2458" s="3"/>
      <c r="W2458" s="8">
        <f>W2457</f>
        <v>35</v>
      </c>
      <c r="X2458" s="24"/>
      <c r="Y2458" s="8">
        <f>Y2457</f>
        <v>8</v>
      </c>
      <c r="Z2458" s="24"/>
      <c r="AA2458" s="9"/>
    </row>
    <row r="2459" spans="1:27" ht="16.5" thickTop="1" thickBot="1" x14ac:dyDescent="0.3">
      <c r="A2459" s="9"/>
      <c r="B2459" s="9"/>
      <c r="C2459" s="9"/>
      <c r="D2459" s="9"/>
      <c r="E2459" s="11"/>
      <c r="F2459" s="11"/>
      <c r="G2459" s="14"/>
      <c r="H2459" s="11"/>
      <c r="I2459" s="15">
        <v>5</v>
      </c>
      <c r="J2459" s="11">
        <v>50</v>
      </c>
      <c r="K2459" s="12">
        <f>CEILING(H2456*J2459/100*0.9,2.5)</f>
        <v>62.5</v>
      </c>
      <c r="M2459" s="9"/>
      <c r="N2459" s="14"/>
      <c r="O2459" s="11"/>
      <c r="P2459" s="15">
        <v>3</v>
      </c>
      <c r="Q2459" s="11">
        <v>80</v>
      </c>
      <c r="R2459" s="12">
        <f>CEILING(O2456*Q2459/100*0.9,5)</f>
        <v>225</v>
      </c>
      <c r="T2459" s="9"/>
      <c r="U2459" s="8">
        <f>U2458</f>
        <v>17.5</v>
      </c>
      <c r="W2459" s="8">
        <f>W2458</f>
        <v>35</v>
      </c>
      <c r="X2459" s="24"/>
      <c r="Y2459" s="8">
        <f>Y2458</f>
        <v>8</v>
      </c>
      <c r="Z2459" s="24"/>
      <c r="AA2459" s="9"/>
    </row>
    <row r="2460" spans="1:27" ht="16.5" thickTop="1" thickBot="1" x14ac:dyDescent="0.3">
      <c r="A2460" s="9"/>
      <c r="B2460" s="9"/>
      <c r="C2460" s="9"/>
      <c r="D2460" s="9"/>
      <c r="E2460" s="11"/>
      <c r="F2460" s="11"/>
      <c r="G2460" s="14"/>
      <c r="H2460" s="11"/>
      <c r="I2460" s="15">
        <v>5</v>
      </c>
      <c r="J2460" s="11">
        <v>50</v>
      </c>
      <c r="K2460" s="12">
        <f>CEILING(H2456*J2460/100*0.9,2.5)</f>
        <v>62.5</v>
      </c>
      <c r="M2460" s="9"/>
      <c r="N2460" s="14"/>
      <c r="O2460" s="11"/>
      <c r="P2460" s="15">
        <v>3</v>
      </c>
      <c r="Q2460" s="11">
        <v>80</v>
      </c>
      <c r="R2460" s="12">
        <f>CEILING(O2456*Q2460/100*0.9,5)</f>
        <v>225</v>
      </c>
      <c r="T2460" s="9"/>
      <c r="U2460" s="8">
        <f>U2459</f>
        <v>17.5</v>
      </c>
      <c r="W2460" s="8">
        <f>W2459</f>
        <v>35</v>
      </c>
      <c r="X2460" s="25"/>
      <c r="Y2460" s="8">
        <f>Y2459</f>
        <v>8</v>
      </c>
      <c r="Z2460" s="25"/>
      <c r="AA2460" s="9"/>
    </row>
    <row r="2461" spans="1:27" ht="16.5" thickTop="1" thickBot="1" x14ac:dyDescent="0.3">
      <c r="A2461" s="9"/>
      <c r="B2461" s="9"/>
      <c r="C2461" s="9"/>
      <c r="D2461" s="9"/>
      <c r="E2461" s="11"/>
      <c r="F2461" s="11"/>
      <c r="G2461" s="14"/>
      <c r="H2461" s="11"/>
      <c r="I2461" s="16">
        <v>5</v>
      </c>
      <c r="J2461" s="11">
        <v>60</v>
      </c>
      <c r="K2461" s="12">
        <f>CEILING(H2456*J2461/100*0.9,2.5)</f>
        <v>75</v>
      </c>
      <c r="M2461" s="9"/>
      <c r="N2461" s="14"/>
      <c r="O2461" s="11"/>
      <c r="P2461" s="16">
        <v>3</v>
      </c>
      <c r="Q2461" s="11">
        <v>90</v>
      </c>
      <c r="R2461" s="12">
        <f>CEILING(O2456*Q2461/100*0.9,5)</f>
        <v>255</v>
      </c>
      <c r="T2461" s="9"/>
      <c r="U2461" s="9"/>
      <c r="V2461" s="9"/>
      <c r="W2461" s="9"/>
      <c r="X2461" s="9"/>
      <c r="Y2461" s="9"/>
      <c r="Z2461" s="9"/>
      <c r="AA2461" s="9"/>
    </row>
    <row r="2462" spans="1:27" ht="16.5" thickTop="1" thickBot="1" x14ac:dyDescent="0.3">
      <c r="A2462" s="9"/>
      <c r="B2462" s="9"/>
      <c r="C2462">
        <f>IF(H2462&gt;3.4,0,H2462)+IF(O2462&gt;3.4,0,O2462)</f>
        <v>2</v>
      </c>
      <c r="D2462" t="s">
        <v>17</v>
      </c>
      <c r="E2462" t="s">
        <v>2</v>
      </c>
      <c r="F2462" s="9"/>
      <c r="G2462" s="14" t="s">
        <v>14</v>
      </c>
      <c r="H2462" s="11">
        <v>4</v>
      </c>
      <c r="I2462" s="11"/>
      <c r="J2462" s="11"/>
      <c r="K2462" s="11"/>
      <c r="L2462" s="9"/>
      <c r="M2462" s="9"/>
      <c r="N2462" s="14" t="s">
        <v>12</v>
      </c>
      <c r="O2462" s="11">
        <v>2</v>
      </c>
      <c r="P2462" s="11"/>
      <c r="Q2462" s="11"/>
      <c r="R2462" s="11"/>
      <c r="S2462" s="9"/>
      <c r="T2462" s="9"/>
      <c r="U2462" s="9"/>
      <c r="V2462" s="27" t="s">
        <v>47</v>
      </c>
      <c r="W2462" s="9"/>
      <c r="X2462" s="17" t="s">
        <v>27</v>
      </c>
      <c r="Y2462" s="9"/>
      <c r="Z2462" s="9"/>
      <c r="AA2462" s="9"/>
    </row>
    <row r="2463" spans="1:27" ht="31.5" thickTop="1" thickBot="1" x14ac:dyDescent="0.3">
      <c r="A2463" s="9"/>
      <c r="B2463" s="9"/>
      <c r="C2463" s="9"/>
      <c r="D2463" s="9"/>
      <c r="E2463" s="11"/>
      <c r="F2463" s="11"/>
      <c r="G2463" s="14" t="s">
        <v>33</v>
      </c>
      <c r="H2463" s="20">
        <f>H2449</f>
        <v>242.5</v>
      </c>
      <c r="I2463" s="11" t="s">
        <v>31</v>
      </c>
      <c r="J2463" s="11" t="s">
        <v>30</v>
      </c>
      <c r="K2463" s="11" t="s">
        <v>34</v>
      </c>
      <c r="L2463" s="10" t="s">
        <v>32</v>
      </c>
      <c r="M2463" s="10"/>
      <c r="N2463" s="14" t="s">
        <v>33</v>
      </c>
      <c r="O2463" s="20">
        <f>O2449</f>
        <v>270</v>
      </c>
      <c r="P2463" s="11" t="s">
        <v>31</v>
      </c>
      <c r="Q2463" s="11" t="s">
        <v>30</v>
      </c>
      <c r="R2463" s="11" t="s">
        <v>34</v>
      </c>
      <c r="S2463" s="10" t="s">
        <v>32</v>
      </c>
      <c r="T2463" s="10"/>
      <c r="U2463" s="26" t="s">
        <v>34</v>
      </c>
      <c r="V2463" s="26" t="s">
        <v>48</v>
      </c>
      <c r="W2463" s="26" t="s">
        <v>34</v>
      </c>
      <c r="X2463" s="26" t="s">
        <v>48</v>
      </c>
      <c r="Y2463" s="9"/>
      <c r="Z2463" s="9"/>
      <c r="AA2463" s="9"/>
    </row>
    <row r="2464" spans="1:27" ht="16.5" thickTop="1" thickBot="1" x14ac:dyDescent="0.3">
      <c r="A2464" s="9"/>
      <c r="B2464" s="9"/>
      <c r="C2464" s="9"/>
      <c r="D2464" s="9"/>
      <c r="E2464" s="11"/>
      <c r="F2464" s="11"/>
      <c r="G2464" s="14"/>
      <c r="H2464" s="11"/>
      <c r="I2464" s="15">
        <v>5</v>
      </c>
      <c r="J2464" s="11">
        <v>40</v>
      </c>
      <c r="K2464" s="12">
        <f>CEILING(H2463*J2464/100*0.9,2.5)</f>
        <v>87.5</v>
      </c>
      <c r="M2464" s="9"/>
      <c r="N2464" s="14"/>
      <c r="O2464" s="11"/>
      <c r="P2464" s="15">
        <v>3</v>
      </c>
      <c r="Q2464" s="11">
        <v>70</v>
      </c>
      <c r="R2464" s="12">
        <f>CEILING(O2463*Q2464/100*0.9,5)</f>
        <v>175</v>
      </c>
      <c r="T2464" s="9"/>
      <c r="U2464" s="8">
        <f>IF(V2446&gt;11.5,U2446+2.5,U2446)</f>
        <v>60</v>
      </c>
      <c r="W2464" s="8">
        <f>IF(X2446&gt;11.5,W2446+2.5,W2446)</f>
        <v>42.5</v>
      </c>
      <c r="X2464" s="24"/>
      <c r="Y2464" s="9"/>
      <c r="Z2464" s="9"/>
      <c r="AA2464" s="9"/>
    </row>
    <row r="2465" spans="1:27" ht="16.5" thickTop="1" thickBot="1" x14ac:dyDescent="0.3">
      <c r="A2465" s="9"/>
      <c r="B2465" s="9"/>
      <c r="C2465" s="9"/>
      <c r="D2465" s="9"/>
      <c r="E2465" s="11"/>
      <c r="F2465" s="11"/>
      <c r="G2465" s="14"/>
      <c r="H2465" s="11"/>
      <c r="I2465" s="15">
        <v>5</v>
      </c>
      <c r="J2465" s="11">
        <v>40</v>
      </c>
      <c r="K2465" s="12">
        <f>CEILING(H2463*J2465/100*0.9,2.5)</f>
        <v>87.5</v>
      </c>
      <c r="M2465" s="9"/>
      <c r="N2465" s="14"/>
      <c r="O2465" s="11"/>
      <c r="P2465" s="15">
        <v>3</v>
      </c>
      <c r="Q2465" s="11">
        <v>70</v>
      </c>
      <c r="R2465" s="12">
        <f>CEILING(O2463*Q2465/100*0.9,5)</f>
        <v>175</v>
      </c>
      <c r="T2465" s="9"/>
      <c r="U2465" s="8">
        <f>U2464</f>
        <v>60</v>
      </c>
      <c r="W2465" s="8">
        <f>W2464</f>
        <v>42.5</v>
      </c>
      <c r="X2465" s="24"/>
      <c r="Y2465" s="9"/>
      <c r="Z2465" s="9"/>
      <c r="AA2465" s="9"/>
    </row>
    <row r="2466" spans="1:27" ht="16.5" thickTop="1" thickBot="1" x14ac:dyDescent="0.3">
      <c r="A2466" s="9"/>
      <c r="B2466" s="9"/>
      <c r="C2466" s="9"/>
      <c r="D2466" s="9"/>
      <c r="E2466" s="11"/>
      <c r="F2466" s="11"/>
      <c r="G2466" s="14"/>
      <c r="H2466" s="11"/>
      <c r="I2466" s="15">
        <v>5</v>
      </c>
      <c r="J2466" s="11">
        <v>50</v>
      </c>
      <c r="K2466" s="12">
        <f>CEILING(H2463*J2466/100*0.9,2.5)</f>
        <v>110</v>
      </c>
      <c r="M2466" s="9"/>
      <c r="N2466" s="14"/>
      <c r="O2466" s="11"/>
      <c r="P2466" s="15">
        <v>3</v>
      </c>
      <c r="Q2466" s="11">
        <v>80</v>
      </c>
      <c r="R2466" s="12">
        <f>CEILING(O2463*Q2466/100*0.9,5)</f>
        <v>195</v>
      </c>
      <c r="T2466" s="9"/>
      <c r="U2466" s="8">
        <f>U2465</f>
        <v>60</v>
      </c>
      <c r="W2466" s="8">
        <f>W2465</f>
        <v>42.5</v>
      </c>
      <c r="X2466" s="24"/>
      <c r="Y2466" s="9"/>
      <c r="Z2466" s="9"/>
      <c r="AA2466" s="9"/>
    </row>
    <row r="2467" spans="1:27" ht="16.5" thickTop="1" thickBot="1" x14ac:dyDescent="0.3">
      <c r="A2467" s="9"/>
      <c r="B2467" s="9"/>
      <c r="C2467" s="9"/>
      <c r="D2467" s="9"/>
      <c r="E2467" s="11"/>
      <c r="F2467" s="11"/>
      <c r="G2467" s="14"/>
      <c r="H2467" s="11"/>
      <c r="I2467" s="15">
        <v>5</v>
      </c>
      <c r="J2467" s="11">
        <v>50</v>
      </c>
      <c r="K2467" s="12">
        <f>CEILING(H2463*J2467/100*0.9,2.5)</f>
        <v>110</v>
      </c>
      <c r="M2467" s="9"/>
      <c r="N2467" s="14"/>
      <c r="O2467" s="11"/>
      <c r="P2467" s="15">
        <v>3</v>
      </c>
      <c r="Q2467" s="11">
        <v>80</v>
      </c>
      <c r="R2467" s="12">
        <f>CEILING(O2463*Q2467/100*0.9,5)</f>
        <v>195</v>
      </c>
      <c r="T2467" s="9"/>
      <c r="U2467" s="8">
        <f>U2466</f>
        <v>60</v>
      </c>
      <c r="W2467" s="8">
        <f>W2466</f>
        <v>42.5</v>
      </c>
      <c r="X2467" s="25"/>
      <c r="Y2467" s="9"/>
      <c r="Z2467" s="9"/>
      <c r="AA2467" s="9"/>
    </row>
    <row r="2468" spans="1:27" ht="16.5" thickTop="1" thickBot="1" x14ac:dyDescent="0.3">
      <c r="A2468" s="9"/>
      <c r="B2468" s="9"/>
      <c r="C2468" s="9"/>
      <c r="D2468" s="9"/>
      <c r="E2468" s="11"/>
      <c r="F2468" s="11"/>
      <c r="G2468" s="14"/>
      <c r="H2468" s="11"/>
      <c r="I2468" s="16">
        <v>5</v>
      </c>
      <c r="J2468" s="11">
        <v>60</v>
      </c>
      <c r="K2468" s="12">
        <f>CEILING(H2463*J2468/100*0.9,2.5)</f>
        <v>132.5</v>
      </c>
      <c r="M2468" s="9"/>
      <c r="N2468" s="14"/>
      <c r="O2468" s="11"/>
      <c r="P2468" s="16">
        <v>3</v>
      </c>
      <c r="Q2468" s="11">
        <v>90</v>
      </c>
      <c r="R2468" s="12">
        <f>CEILING(O2463*Q2468/100*0.9,5)</f>
        <v>220</v>
      </c>
      <c r="T2468" s="9"/>
      <c r="U2468" s="9"/>
      <c r="V2468" s="9"/>
      <c r="W2468" s="9"/>
      <c r="X2468" s="9"/>
      <c r="Y2468" s="9"/>
      <c r="Z2468" s="9"/>
      <c r="AA2468" s="9"/>
    </row>
    <row r="2469" spans="1:27" ht="16.5" thickTop="1" thickBot="1" x14ac:dyDescent="0.3">
      <c r="A2469" s="9"/>
      <c r="B2469" s="1" t="s">
        <v>185</v>
      </c>
      <c r="C2469">
        <f>IF(H2469&gt;3.4,0,H2469)+IF(O2469&gt;3.4,0,O2469)</f>
        <v>4</v>
      </c>
      <c r="D2469" t="s">
        <v>15</v>
      </c>
      <c r="E2469" t="s">
        <v>2</v>
      </c>
      <c r="F2469" s="9"/>
      <c r="G2469" s="14" t="s">
        <v>14</v>
      </c>
      <c r="H2469" s="11">
        <v>1</v>
      </c>
      <c r="I2469" s="11"/>
      <c r="J2469" s="11"/>
      <c r="K2469" s="11"/>
      <c r="L2469" s="9"/>
      <c r="M2469" s="9"/>
      <c r="N2469" s="14" t="s">
        <v>12</v>
      </c>
      <c r="O2469" s="11">
        <v>3</v>
      </c>
      <c r="P2469" s="11"/>
      <c r="Q2469" s="11"/>
      <c r="R2469" s="11"/>
      <c r="S2469" s="9"/>
      <c r="T2469" s="9"/>
      <c r="U2469" s="30"/>
      <c r="V2469" s="29" t="s">
        <v>49</v>
      </c>
      <c r="W2469" s="9"/>
      <c r="X2469" s="31" t="s">
        <v>27</v>
      </c>
      <c r="Y2469" s="9"/>
      <c r="Z2469" s="9"/>
      <c r="AA2469" s="9"/>
    </row>
    <row r="2470" spans="1:27" ht="31.5" thickTop="1" thickBot="1" x14ac:dyDescent="0.3">
      <c r="A2470" s="9"/>
      <c r="B2470" s="9"/>
      <c r="C2470" s="9"/>
      <c r="D2470" s="9"/>
      <c r="E2470" s="11"/>
      <c r="F2470" s="11"/>
      <c r="G2470" s="14" t="s">
        <v>33</v>
      </c>
      <c r="H2470" s="20">
        <f>H2463+IF(L2452&lt;3.5,2.5,5)</f>
        <v>245</v>
      </c>
      <c r="I2470" s="11" t="s">
        <v>31</v>
      </c>
      <c r="J2470" s="11" t="s">
        <v>30</v>
      </c>
      <c r="K2470" s="11" t="s">
        <v>34</v>
      </c>
      <c r="L2470" s="10" t="s">
        <v>32</v>
      </c>
      <c r="M2470" s="10"/>
      <c r="N2470" s="14"/>
      <c r="O2470" s="20">
        <f>O2463</f>
        <v>270</v>
      </c>
      <c r="P2470" s="11" t="s">
        <v>31</v>
      </c>
      <c r="Q2470" s="11" t="s">
        <v>30</v>
      </c>
      <c r="R2470" s="11" t="s">
        <v>34</v>
      </c>
      <c r="S2470" s="10" t="s">
        <v>32</v>
      </c>
      <c r="T2470" s="10"/>
      <c r="U2470" s="26" t="s">
        <v>34</v>
      </c>
      <c r="V2470" s="26" t="s">
        <v>48</v>
      </c>
      <c r="W2470" s="26" t="s">
        <v>34</v>
      </c>
      <c r="X2470" s="26" t="s">
        <v>48</v>
      </c>
      <c r="Y2470" s="9"/>
      <c r="Z2470" s="9"/>
      <c r="AA2470" s="9"/>
    </row>
    <row r="2471" spans="1:27" ht="16.5" thickTop="1" thickBot="1" x14ac:dyDescent="0.3">
      <c r="A2471" s="9"/>
      <c r="B2471" s="9"/>
      <c r="C2471" s="9"/>
      <c r="D2471" s="9"/>
      <c r="E2471" s="11"/>
      <c r="F2471" s="11"/>
      <c r="G2471" s="14"/>
      <c r="H2471" s="11"/>
      <c r="I2471" s="15">
        <v>5</v>
      </c>
      <c r="J2471" s="11">
        <v>65</v>
      </c>
      <c r="K2471" s="12">
        <f>CEILING(H2470*J2471/100*0.9,2.5)</f>
        <v>145</v>
      </c>
      <c r="M2471" s="9"/>
      <c r="N2471" s="14"/>
      <c r="O2471" s="11"/>
      <c r="P2471" s="15">
        <v>5</v>
      </c>
      <c r="Q2471" s="11">
        <v>75</v>
      </c>
      <c r="R2471" s="12">
        <f>CEILING(O2470*0.9*Q2471/100,5)</f>
        <v>185</v>
      </c>
      <c r="T2471" s="9"/>
      <c r="U2471" s="8">
        <f>IF(V2453&gt;11.5,U2453+2.5,U2453)</f>
        <v>70</v>
      </c>
      <c r="V2471" s="4"/>
      <c r="W2471" s="8">
        <f>IF(X2467&gt;11.5,W2467+2.5,W2467)</f>
        <v>42.5</v>
      </c>
      <c r="X2471" s="24"/>
      <c r="Y2471" s="9"/>
      <c r="Z2471" s="9"/>
      <c r="AA2471" s="9"/>
    </row>
    <row r="2472" spans="1:27" ht="16.5" thickTop="1" thickBot="1" x14ac:dyDescent="0.3">
      <c r="A2472" s="9"/>
      <c r="B2472" s="9"/>
      <c r="C2472" s="9"/>
      <c r="D2472" s="9"/>
      <c r="E2472" s="11"/>
      <c r="F2472" s="11"/>
      <c r="G2472" s="14"/>
      <c r="H2472" s="11"/>
      <c r="I2472" s="15">
        <v>5</v>
      </c>
      <c r="J2472" s="11">
        <v>65</v>
      </c>
      <c r="K2472" s="12">
        <f>CEILING(H2470*J2472/100*0.9,2.5)</f>
        <v>145</v>
      </c>
      <c r="M2472" s="9"/>
      <c r="N2472" s="14"/>
      <c r="O2472" s="11"/>
      <c r="P2472" s="15">
        <v>3</v>
      </c>
      <c r="Q2472" s="11">
        <v>85</v>
      </c>
      <c r="R2472" s="12">
        <f>CEILING(O2470*0.9*Q2472/100,5)</f>
        <v>210</v>
      </c>
      <c r="T2472" s="9"/>
      <c r="U2472" s="8">
        <f>U2471</f>
        <v>70</v>
      </c>
      <c r="V2472" s="4"/>
      <c r="W2472" s="8">
        <f>W2471</f>
        <v>42.5</v>
      </c>
      <c r="X2472" s="24"/>
      <c r="Y2472" s="9"/>
      <c r="Z2472" s="9"/>
      <c r="AA2472" s="9"/>
    </row>
    <row r="2473" spans="1:27" ht="16.5" thickTop="1" thickBot="1" x14ac:dyDescent="0.3">
      <c r="A2473" s="9"/>
      <c r="B2473" s="9"/>
      <c r="C2473" s="9"/>
      <c r="D2473" s="9"/>
      <c r="E2473" s="11"/>
      <c r="F2473" s="11"/>
      <c r="G2473" s="14"/>
      <c r="H2473" s="11"/>
      <c r="I2473" s="15">
        <v>5</v>
      </c>
      <c r="J2473" s="11">
        <v>75</v>
      </c>
      <c r="K2473" s="12">
        <f>CEILING(H2470*J2473/100*0.9,2.5)</f>
        <v>167.5</v>
      </c>
      <c r="M2473" s="9"/>
      <c r="N2473" s="14"/>
      <c r="O2473" s="11" t="s">
        <v>35</v>
      </c>
      <c r="P2473" s="15">
        <v>1</v>
      </c>
      <c r="Q2473" s="11">
        <v>95</v>
      </c>
      <c r="R2473" s="12">
        <f>CEILING(O2470*0.9*Q2473/100,5)</f>
        <v>235</v>
      </c>
      <c r="T2473" s="9"/>
      <c r="U2473" s="8">
        <f>U2472</f>
        <v>70</v>
      </c>
      <c r="V2473" s="4"/>
      <c r="W2473" s="8">
        <f>W2472</f>
        <v>42.5</v>
      </c>
      <c r="X2473" s="24"/>
      <c r="Y2473" s="9"/>
      <c r="Z2473" s="9"/>
      <c r="AA2473" s="9"/>
    </row>
    <row r="2474" spans="1:27" ht="16.5" thickTop="1" thickBot="1" x14ac:dyDescent="0.3">
      <c r="A2474" s="9"/>
      <c r="B2474" s="9"/>
      <c r="C2474" s="9"/>
      <c r="D2474" s="9"/>
      <c r="E2474" s="11"/>
      <c r="F2474" s="11"/>
      <c r="G2474" s="14"/>
      <c r="H2474" s="11"/>
      <c r="I2474" s="15">
        <v>5</v>
      </c>
      <c r="J2474" s="11">
        <v>75</v>
      </c>
      <c r="K2474" s="12">
        <f>CEILING(H2470*J2474/100*0.9,2.5)</f>
        <v>167.5</v>
      </c>
      <c r="M2474" s="9"/>
      <c r="N2474" s="14"/>
      <c r="O2474" s="11"/>
      <c r="P2474" s="11"/>
      <c r="Q2474" s="11"/>
      <c r="R2474" s="11"/>
      <c r="S2474" s="9"/>
      <c r="T2474" s="9"/>
      <c r="U2474" s="8">
        <f>U2473</f>
        <v>70</v>
      </c>
      <c r="V2474" s="4"/>
      <c r="W2474" s="8">
        <f>W2473</f>
        <v>42.5</v>
      </c>
      <c r="X2474" s="25"/>
      <c r="Y2474" s="9"/>
      <c r="Z2474" s="9"/>
      <c r="AA2474" s="9"/>
    </row>
    <row r="2475" spans="1:27" ht="16.5" thickTop="1" thickBot="1" x14ac:dyDescent="0.3">
      <c r="A2475" s="9"/>
      <c r="B2475" s="9"/>
      <c r="C2475" s="9"/>
      <c r="D2475" s="9"/>
      <c r="E2475" s="11"/>
      <c r="F2475" s="11"/>
      <c r="G2475" s="14"/>
      <c r="H2475" s="11"/>
      <c r="I2475" s="15">
        <v>5</v>
      </c>
      <c r="J2475" s="11">
        <v>85</v>
      </c>
      <c r="K2475" s="12">
        <f>CEILING(H2470*J2475/100*0.9,2.5)</f>
        <v>187.5</v>
      </c>
      <c r="M2475" s="9"/>
      <c r="N2475" s="14"/>
      <c r="O2475" s="11"/>
      <c r="P2475" s="11"/>
      <c r="Q2475" s="11"/>
      <c r="R2475" s="11"/>
      <c r="S2475" s="9"/>
      <c r="T2475" s="9"/>
      <c r="U2475" s="9"/>
      <c r="V2475" s="9"/>
      <c r="W2475" s="9"/>
      <c r="X2475" s="9"/>
      <c r="Y2475" s="9"/>
      <c r="Z2475" s="9"/>
      <c r="AA2475" s="9"/>
    </row>
    <row r="2476" spans="1:27" ht="16.5" thickTop="1" thickBot="1" x14ac:dyDescent="0.3">
      <c r="A2476" s="9"/>
      <c r="B2476" s="9"/>
      <c r="C2476">
        <f>IF(H2476&gt;3.4,0,H2476)+IF(O2476&gt;3.4,0,O2476)</f>
        <v>4</v>
      </c>
      <c r="D2476" t="s">
        <v>16</v>
      </c>
      <c r="E2476" t="s">
        <v>3</v>
      </c>
      <c r="F2476" s="9"/>
      <c r="G2476" s="14" t="s">
        <v>4</v>
      </c>
      <c r="H2476" s="11">
        <v>1</v>
      </c>
      <c r="I2476" s="11"/>
      <c r="J2476" s="11"/>
      <c r="K2476" s="11"/>
      <c r="L2476" s="9"/>
      <c r="M2476" s="9"/>
      <c r="N2476" s="14" t="s">
        <v>13</v>
      </c>
      <c r="O2476" s="11">
        <v>3</v>
      </c>
      <c r="P2476" s="11"/>
      <c r="Q2476" s="11"/>
      <c r="R2476" s="11"/>
      <c r="S2476" s="9"/>
      <c r="T2476" s="9"/>
      <c r="U2476" s="9"/>
      <c r="V2476" s="28" t="s">
        <v>28</v>
      </c>
      <c r="W2476" s="9"/>
      <c r="X2476" s="27" t="s">
        <v>25</v>
      </c>
      <c r="Y2476" s="9"/>
      <c r="Z2476" s="27" t="s">
        <v>26</v>
      </c>
      <c r="AA2476" s="9"/>
    </row>
    <row r="2477" spans="1:27" ht="31.5" thickTop="1" thickBot="1" x14ac:dyDescent="0.3">
      <c r="A2477" s="9"/>
      <c r="B2477" s="9"/>
      <c r="C2477" s="9"/>
      <c r="D2477" s="9"/>
      <c r="E2477" s="11"/>
      <c r="F2477" s="11"/>
      <c r="G2477" s="14" t="s">
        <v>33</v>
      </c>
      <c r="H2477" s="20">
        <f>H2435+IF(L2438&lt;3.5,2.5,5)</f>
        <v>137.5</v>
      </c>
      <c r="I2477" s="11" t="s">
        <v>31</v>
      </c>
      <c r="J2477" s="11" t="s">
        <v>30</v>
      </c>
      <c r="K2477" s="11" t="s">
        <v>34</v>
      </c>
      <c r="L2477" s="10" t="s">
        <v>32</v>
      </c>
      <c r="M2477" s="10"/>
      <c r="N2477" s="14"/>
      <c r="O2477" s="20">
        <f>O2456</f>
        <v>310</v>
      </c>
      <c r="P2477" s="11" t="s">
        <v>31</v>
      </c>
      <c r="Q2477" s="11" t="s">
        <v>30</v>
      </c>
      <c r="R2477" s="11" t="s">
        <v>34</v>
      </c>
      <c r="S2477" s="10" t="s">
        <v>32</v>
      </c>
      <c r="T2477" s="10"/>
      <c r="U2477" s="26" t="s">
        <v>34</v>
      </c>
      <c r="V2477" s="26" t="s">
        <v>48</v>
      </c>
      <c r="W2477" s="26" t="s">
        <v>34</v>
      </c>
      <c r="X2477" s="26" t="s">
        <v>48</v>
      </c>
      <c r="Y2477" s="26" t="s">
        <v>34</v>
      </c>
      <c r="Z2477" s="26" t="s">
        <v>48</v>
      </c>
      <c r="AA2477" s="9"/>
    </row>
    <row r="2478" spans="1:27" ht="16.5" thickTop="1" thickBot="1" x14ac:dyDescent="0.3">
      <c r="A2478" s="9"/>
      <c r="B2478" s="9"/>
      <c r="C2478" s="9"/>
      <c r="D2478" s="9"/>
      <c r="E2478" s="11"/>
      <c r="F2478" s="11"/>
      <c r="G2478" s="14"/>
      <c r="H2478" s="11"/>
      <c r="I2478" s="15">
        <v>5</v>
      </c>
      <c r="J2478" s="11">
        <v>65</v>
      </c>
      <c r="K2478" s="12">
        <f>CEILING(H2477*J2478/100*0.9,2.5)</f>
        <v>82.5</v>
      </c>
      <c r="M2478" s="9"/>
      <c r="N2478" s="14"/>
      <c r="O2478" s="11"/>
      <c r="P2478" s="15">
        <v>5</v>
      </c>
      <c r="Q2478" s="11">
        <v>75</v>
      </c>
      <c r="R2478" s="12">
        <f>CEILING(O2477*0.9*Q2478/100,5)</f>
        <v>210</v>
      </c>
      <c r="T2478" s="9"/>
      <c r="U2478" s="8">
        <f>IF(V2460&gt;11.5,U2460+2.5,U2460)</f>
        <v>17.5</v>
      </c>
      <c r="V2478" s="4"/>
      <c r="W2478" s="8">
        <f>IF(X2460&gt;11.5,W2460+2.5,W2460)</f>
        <v>35</v>
      </c>
      <c r="X2478" s="24"/>
      <c r="Y2478" s="8">
        <f>IF(Z2460&gt;11.5,Y2460+2,Y2460)</f>
        <v>8</v>
      </c>
      <c r="Z2478" s="24"/>
      <c r="AA2478" s="9"/>
    </row>
    <row r="2479" spans="1:27" ht="16.5" thickTop="1" thickBot="1" x14ac:dyDescent="0.3">
      <c r="A2479" s="9"/>
      <c r="B2479" s="9"/>
      <c r="C2479" s="9"/>
      <c r="D2479" s="9"/>
      <c r="E2479" s="11"/>
      <c r="F2479" s="11"/>
      <c r="G2479" s="14"/>
      <c r="H2479" s="11"/>
      <c r="I2479" s="15">
        <v>5</v>
      </c>
      <c r="J2479" s="11">
        <v>65</v>
      </c>
      <c r="K2479" s="12">
        <f>CEILING(H2477*J2479/100*0.9,2.5)</f>
        <v>82.5</v>
      </c>
      <c r="M2479" s="9"/>
      <c r="N2479" s="14"/>
      <c r="O2479" s="11"/>
      <c r="P2479" s="15">
        <v>3</v>
      </c>
      <c r="Q2479" s="11">
        <v>85</v>
      </c>
      <c r="R2479" s="12">
        <f>CEILING(O2477*0.9*Q2479/100,5)</f>
        <v>240</v>
      </c>
      <c r="T2479" s="9"/>
      <c r="U2479" s="8">
        <f>U2478</f>
        <v>17.5</v>
      </c>
      <c r="V2479" s="3"/>
      <c r="W2479" s="8">
        <f>W2478</f>
        <v>35</v>
      </c>
      <c r="X2479" s="24"/>
      <c r="Y2479" s="8">
        <f>Y2478</f>
        <v>8</v>
      </c>
      <c r="Z2479" s="24"/>
      <c r="AA2479" s="9"/>
    </row>
    <row r="2480" spans="1:27" ht="16.5" thickTop="1" thickBot="1" x14ac:dyDescent="0.3">
      <c r="A2480" s="9"/>
      <c r="B2480" s="9"/>
      <c r="C2480" s="9"/>
      <c r="D2480" s="9"/>
      <c r="E2480" s="11"/>
      <c r="F2480" s="11"/>
      <c r="G2480" s="14"/>
      <c r="H2480" s="11"/>
      <c r="I2480" s="15">
        <v>5</v>
      </c>
      <c r="J2480" s="11">
        <v>75</v>
      </c>
      <c r="K2480" s="12">
        <f>CEILING(H2477*J2480/100*0.9,2.5)</f>
        <v>95</v>
      </c>
      <c r="M2480" s="9"/>
      <c r="N2480" s="14"/>
      <c r="O2480" s="11" t="s">
        <v>35</v>
      </c>
      <c r="P2480" s="15">
        <v>1</v>
      </c>
      <c r="Q2480" s="11">
        <v>95</v>
      </c>
      <c r="R2480" s="12">
        <f>CEILING(O2477*0.9*Q2480/100,5)</f>
        <v>270</v>
      </c>
      <c r="T2480" s="9"/>
      <c r="U2480" s="8">
        <f>U2479</f>
        <v>17.5</v>
      </c>
      <c r="W2480" s="8">
        <f>W2479</f>
        <v>35</v>
      </c>
      <c r="X2480" s="24"/>
      <c r="Y2480" s="8">
        <f>Y2479</f>
        <v>8</v>
      </c>
      <c r="Z2480" s="24"/>
      <c r="AA2480" s="9"/>
    </row>
    <row r="2481" spans="1:27" ht="16.5" thickTop="1" thickBot="1" x14ac:dyDescent="0.3">
      <c r="A2481" s="9"/>
      <c r="B2481" s="9"/>
      <c r="C2481" s="9"/>
      <c r="D2481" s="9"/>
      <c r="E2481" s="11"/>
      <c r="F2481" s="11"/>
      <c r="G2481" s="14"/>
      <c r="H2481" s="11"/>
      <c r="I2481" s="15">
        <v>5</v>
      </c>
      <c r="J2481" s="11">
        <v>75</v>
      </c>
      <c r="K2481" s="12">
        <f>CEILING(H2477*J2481/100*0.9,2.5)</f>
        <v>95</v>
      </c>
      <c r="M2481" s="9"/>
      <c r="N2481" s="14"/>
      <c r="O2481" s="11"/>
      <c r="P2481" s="11"/>
      <c r="Q2481" s="11"/>
      <c r="R2481" s="11"/>
      <c r="S2481" s="9"/>
      <c r="T2481" s="9"/>
      <c r="U2481" s="8">
        <f>U2480</f>
        <v>17.5</v>
      </c>
      <c r="W2481" s="8">
        <f>W2480</f>
        <v>35</v>
      </c>
      <c r="X2481" s="25"/>
      <c r="Y2481" s="8">
        <f>Y2480</f>
        <v>8</v>
      </c>
      <c r="Z2481" s="25"/>
      <c r="AA2481" s="9"/>
    </row>
    <row r="2482" spans="1:27" ht="16.5" thickTop="1" thickBot="1" x14ac:dyDescent="0.3">
      <c r="A2482" s="9"/>
      <c r="B2482" s="9"/>
      <c r="C2482" s="9"/>
      <c r="D2482" s="9"/>
      <c r="E2482" s="11"/>
      <c r="F2482" s="11"/>
      <c r="G2482" s="14"/>
      <c r="H2482" s="11"/>
      <c r="I2482" s="15">
        <v>5</v>
      </c>
      <c r="J2482" s="11">
        <v>85</v>
      </c>
      <c r="K2482" s="12">
        <f>CEILING(H2477*J2482/100*0.9,2.5)</f>
        <v>107.5</v>
      </c>
      <c r="M2482" s="9"/>
      <c r="N2482" s="14"/>
      <c r="O2482" s="11"/>
      <c r="P2482" s="11"/>
      <c r="Q2482" s="11"/>
      <c r="R2482" s="11"/>
      <c r="S2482" s="9"/>
      <c r="T2482" s="9"/>
      <c r="U2482" s="9"/>
      <c r="V2482" s="9"/>
      <c r="W2482" s="9"/>
      <c r="X2482" s="9"/>
      <c r="Y2482" s="9"/>
      <c r="Z2482" s="9"/>
      <c r="AA2482" s="9"/>
    </row>
    <row r="2483" spans="1:27" ht="16.5" thickTop="1" thickBot="1" x14ac:dyDescent="0.3">
      <c r="A2483" s="9"/>
      <c r="B2483" s="9"/>
      <c r="C2483">
        <f>IF(H2483&gt;3.4,0,H2483)+IF(O2483&gt;3.4,0,O2483)</f>
        <v>2</v>
      </c>
      <c r="D2483" t="s">
        <v>17</v>
      </c>
      <c r="E2483" t="s">
        <v>2</v>
      </c>
      <c r="F2483" s="9"/>
      <c r="G2483" s="14" t="s">
        <v>14</v>
      </c>
      <c r="H2483" s="11">
        <v>2</v>
      </c>
      <c r="I2483" s="11"/>
      <c r="J2483" s="11"/>
      <c r="K2483" s="11"/>
      <c r="L2483" s="9"/>
      <c r="M2483" s="9"/>
      <c r="N2483" s="14" t="s">
        <v>12</v>
      </c>
      <c r="O2483" s="11">
        <v>4</v>
      </c>
      <c r="P2483" s="11"/>
      <c r="Q2483" s="11"/>
      <c r="R2483" s="11"/>
      <c r="S2483" s="9"/>
      <c r="T2483" s="9"/>
      <c r="U2483" s="9"/>
      <c r="V2483" s="27" t="s">
        <v>47</v>
      </c>
      <c r="W2483" s="9"/>
      <c r="X2483" s="17" t="s">
        <v>27</v>
      </c>
      <c r="Y2483" s="9"/>
      <c r="Z2483" s="9"/>
      <c r="AA2483" s="9"/>
    </row>
    <row r="2484" spans="1:27" ht="31.5" thickTop="1" thickBot="1" x14ac:dyDescent="0.3">
      <c r="A2484" s="9"/>
      <c r="B2484" s="9"/>
      <c r="C2484" s="9"/>
      <c r="D2484" s="9"/>
      <c r="E2484" s="11"/>
      <c r="F2484" s="11"/>
      <c r="G2484" s="14" t="s">
        <v>33</v>
      </c>
      <c r="H2484" s="19">
        <f>H2470</f>
        <v>245</v>
      </c>
      <c r="I2484" s="11" t="s">
        <v>31</v>
      </c>
      <c r="J2484" s="11" t="s">
        <v>30</v>
      </c>
      <c r="K2484" s="11" t="s">
        <v>34</v>
      </c>
      <c r="L2484" s="10" t="s">
        <v>32</v>
      </c>
      <c r="M2484" s="10"/>
      <c r="N2484" s="14" t="s">
        <v>33</v>
      </c>
      <c r="O2484" s="20">
        <f>O2470</f>
        <v>270</v>
      </c>
      <c r="P2484" s="11" t="s">
        <v>31</v>
      </c>
      <c r="Q2484" s="11" t="s">
        <v>30</v>
      </c>
      <c r="R2484" s="11" t="s">
        <v>34</v>
      </c>
      <c r="S2484" s="10" t="s">
        <v>32</v>
      </c>
      <c r="T2484" s="10"/>
      <c r="U2484" s="26" t="s">
        <v>34</v>
      </c>
      <c r="V2484" s="26" t="s">
        <v>48</v>
      </c>
      <c r="W2484" s="26" t="s">
        <v>34</v>
      </c>
      <c r="X2484" s="26" t="s">
        <v>48</v>
      </c>
      <c r="Y2484" s="9"/>
      <c r="Z2484" s="9"/>
      <c r="AA2484" s="9"/>
    </row>
    <row r="2485" spans="1:27" ht="16.5" thickTop="1" thickBot="1" x14ac:dyDescent="0.3">
      <c r="A2485" s="9"/>
      <c r="B2485" s="9"/>
      <c r="C2485" s="9"/>
      <c r="D2485" s="9"/>
      <c r="E2485" s="11"/>
      <c r="F2485" s="11"/>
      <c r="G2485" s="14"/>
      <c r="H2485" s="11"/>
      <c r="I2485" s="15">
        <v>3</v>
      </c>
      <c r="J2485" s="11">
        <v>70</v>
      </c>
      <c r="K2485" s="12">
        <f>CEILING(H2484*J2485/100*0.9,2.5)</f>
        <v>155</v>
      </c>
      <c r="M2485" s="9"/>
      <c r="N2485" s="14"/>
      <c r="O2485" s="11"/>
      <c r="P2485" s="15">
        <v>5</v>
      </c>
      <c r="Q2485" s="11">
        <v>40</v>
      </c>
      <c r="R2485" s="12">
        <f>CEILING(O2484*Q2485/100*0.9,5)</f>
        <v>100</v>
      </c>
      <c r="T2485" s="9"/>
      <c r="U2485" s="8">
        <f>IF(V2467&gt;11.5,U2467+2.5,U2467)</f>
        <v>60</v>
      </c>
      <c r="W2485" s="8">
        <f>IF(X2467&gt;11.5,W2467+2.5,W2467)</f>
        <v>42.5</v>
      </c>
      <c r="X2485" s="24"/>
      <c r="Y2485" s="9"/>
      <c r="Z2485" s="9"/>
      <c r="AA2485" s="9"/>
    </row>
    <row r="2486" spans="1:27" ht="16.5" thickTop="1" thickBot="1" x14ac:dyDescent="0.3">
      <c r="A2486" s="9"/>
      <c r="B2486" s="9"/>
      <c r="C2486" s="9"/>
      <c r="D2486" s="9"/>
      <c r="E2486" s="11"/>
      <c r="F2486" s="11"/>
      <c r="G2486" s="14"/>
      <c r="H2486" s="11"/>
      <c r="I2486" s="15">
        <v>3</v>
      </c>
      <c r="J2486" s="11">
        <v>70</v>
      </c>
      <c r="K2486" s="12">
        <f>CEILING(H2484*J2486/100*0.9,2.5)</f>
        <v>155</v>
      </c>
      <c r="M2486" s="9"/>
      <c r="N2486" s="14"/>
      <c r="O2486" s="11"/>
      <c r="P2486" s="15">
        <v>5</v>
      </c>
      <c r="Q2486" s="11">
        <v>40</v>
      </c>
      <c r="R2486" s="12">
        <f>CEILING(O2484*Q2486/100*0.9,5)</f>
        <v>100</v>
      </c>
      <c r="T2486" s="9"/>
      <c r="U2486" s="8">
        <f>U2485</f>
        <v>60</v>
      </c>
      <c r="W2486" s="8">
        <f>W2485</f>
        <v>42.5</v>
      </c>
      <c r="X2486" s="24"/>
      <c r="Y2486" s="9"/>
      <c r="Z2486" s="9"/>
      <c r="AA2486" s="9"/>
    </row>
    <row r="2487" spans="1:27" ht="16.5" thickTop="1" thickBot="1" x14ac:dyDescent="0.3">
      <c r="A2487" s="9"/>
      <c r="B2487" s="9"/>
      <c r="C2487" s="9"/>
      <c r="D2487" s="9"/>
      <c r="E2487" s="11"/>
      <c r="F2487" s="11"/>
      <c r="G2487" s="14"/>
      <c r="H2487" s="11"/>
      <c r="I2487" s="15">
        <v>3</v>
      </c>
      <c r="J2487" s="11">
        <v>80</v>
      </c>
      <c r="K2487" s="12">
        <f>CEILING(H2484*J2487/100*0.9,2.5)</f>
        <v>177.5</v>
      </c>
      <c r="M2487" s="9"/>
      <c r="N2487" s="14"/>
      <c r="O2487" s="11"/>
      <c r="P2487" s="15">
        <v>5</v>
      </c>
      <c r="Q2487" s="11">
        <v>50</v>
      </c>
      <c r="R2487" s="12">
        <f>CEILING(O2484*Q2487/100*0.9,5)</f>
        <v>125</v>
      </c>
      <c r="T2487" s="9"/>
      <c r="U2487" s="8">
        <f>U2486</f>
        <v>60</v>
      </c>
      <c r="W2487" s="8">
        <f>W2486</f>
        <v>42.5</v>
      </c>
      <c r="X2487" s="24"/>
      <c r="Y2487" s="9"/>
      <c r="Z2487" s="9"/>
      <c r="AA2487" s="9"/>
    </row>
    <row r="2488" spans="1:27" ht="16.5" thickTop="1" thickBot="1" x14ac:dyDescent="0.3">
      <c r="A2488" s="9"/>
      <c r="B2488" s="9"/>
      <c r="C2488" s="9"/>
      <c r="D2488" s="9"/>
      <c r="E2488" s="11"/>
      <c r="F2488" s="11"/>
      <c r="G2488" s="14"/>
      <c r="H2488" s="11"/>
      <c r="I2488" s="15">
        <v>3</v>
      </c>
      <c r="J2488" s="11">
        <v>80</v>
      </c>
      <c r="K2488" s="12">
        <f>CEILING(H2484*J2488/100*0.9,2.5)</f>
        <v>177.5</v>
      </c>
      <c r="M2488" s="9"/>
      <c r="N2488" s="14"/>
      <c r="O2488" s="11"/>
      <c r="P2488" s="15">
        <v>5</v>
      </c>
      <c r="Q2488" s="11">
        <v>50</v>
      </c>
      <c r="R2488" s="12">
        <f>CEILING(O2484*Q2488/100*0.9,5)</f>
        <v>125</v>
      </c>
      <c r="T2488" s="9"/>
      <c r="U2488" s="8">
        <f>U2487</f>
        <v>60</v>
      </c>
      <c r="W2488" s="8">
        <f>W2487</f>
        <v>42.5</v>
      </c>
      <c r="X2488" s="25"/>
      <c r="Y2488" s="9"/>
      <c r="Z2488" s="9"/>
      <c r="AA2488" s="9"/>
    </row>
    <row r="2489" spans="1:27" ht="16.5" thickTop="1" thickBot="1" x14ac:dyDescent="0.3">
      <c r="A2489" s="9"/>
      <c r="B2489" s="9"/>
      <c r="C2489" s="9"/>
      <c r="D2489" s="9"/>
      <c r="E2489" s="11"/>
      <c r="F2489" s="11"/>
      <c r="G2489" s="14"/>
      <c r="H2489" s="11"/>
      <c r="I2489" s="15">
        <v>3</v>
      </c>
      <c r="J2489" s="11">
        <v>90</v>
      </c>
      <c r="K2489" s="12">
        <f>CEILING(H2484*J2489/100*0.9,2.5)</f>
        <v>200</v>
      </c>
      <c r="M2489" s="9"/>
      <c r="N2489" s="14"/>
      <c r="O2489" s="11"/>
      <c r="P2489" s="15">
        <v>5</v>
      </c>
      <c r="Q2489" s="11">
        <v>60</v>
      </c>
      <c r="R2489" s="12">
        <f>CEILING(O2484*Q2489/100*0.9,5)</f>
        <v>150</v>
      </c>
      <c r="T2489" s="9"/>
      <c r="U2489" s="9"/>
      <c r="V2489" s="9"/>
      <c r="W2489" s="9"/>
      <c r="X2489" s="9"/>
      <c r="Y2489" s="9"/>
      <c r="Z2489" s="9"/>
      <c r="AA2489" s="9"/>
    </row>
    <row r="2490" spans="1:27" ht="16.5" thickTop="1" thickBot="1" x14ac:dyDescent="0.3">
      <c r="A2490" s="9"/>
      <c r="B2490" s="1" t="s">
        <v>186</v>
      </c>
      <c r="C2490">
        <f>IF(H2490&gt;3.4,0,H2490)+IF(O2490&gt;3.4,0,O2490)</f>
        <v>4</v>
      </c>
      <c r="D2490" t="s">
        <v>15</v>
      </c>
      <c r="E2490" t="s">
        <v>2</v>
      </c>
      <c r="F2490" s="9"/>
      <c r="G2490" s="14" t="s">
        <v>14</v>
      </c>
      <c r="H2490" s="11">
        <v>3</v>
      </c>
      <c r="I2490" s="11"/>
      <c r="J2490" s="11"/>
      <c r="K2490" s="11"/>
      <c r="L2490" s="9"/>
      <c r="M2490" s="9"/>
      <c r="N2490" s="14" t="s">
        <v>12</v>
      </c>
      <c r="O2490" s="11">
        <v>1</v>
      </c>
      <c r="P2490" s="11"/>
      <c r="Q2490" s="11"/>
      <c r="R2490" s="11"/>
      <c r="S2490" s="9"/>
      <c r="T2490" s="9"/>
      <c r="U2490" s="30"/>
      <c r="V2490" s="29" t="s">
        <v>49</v>
      </c>
      <c r="W2490" s="9"/>
      <c r="X2490" s="31" t="s">
        <v>27</v>
      </c>
      <c r="Y2490" s="9"/>
      <c r="Z2490" s="9"/>
      <c r="AA2490" s="9"/>
    </row>
    <row r="2491" spans="1:27" ht="31.5" thickTop="1" thickBot="1" x14ac:dyDescent="0.3">
      <c r="A2491" s="9"/>
      <c r="B2491" s="9"/>
      <c r="C2491" s="9"/>
      <c r="D2491" s="9"/>
      <c r="E2491" s="11"/>
      <c r="F2491" s="11"/>
      <c r="G2491" s="14"/>
      <c r="H2491" s="20">
        <f>H2484</f>
        <v>245</v>
      </c>
      <c r="I2491" s="11" t="s">
        <v>31</v>
      </c>
      <c r="J2491" s="11" t="s">
        <v>30</v>
      </c>
      <c r="K2491" s="11" t="s">
        <v>34</v>
      </c>
      <c r="L2491" s="10" t="s">
        <v>32</v>
      </c>
      <c r="M2491" s="10"/>
      <c r="N2491" s="14" t="s">
        <v>33</v>
      </c>
      <c r="O2491" s="20">
        <f>O2470+IF(S2473&lt;3.5,2.5,5)</f>
        <v>272.5</v>
      </c>
      <c r="P2491" s="11" t="s">
        <v>31</v>
      </c>
      <c r="Q2491" s="11" t="s">
        <v>30</v>
      </c>
      <c r="R2491" s="11" t="s">
        <v>34</v>
      </c>
      <c r="S2491" s="10" t="s">
        <v>32</v>
      </c>
      <c r="T2491" s="10"/>
      <c r="U2491" s="26" t="s">
        <v>34</v>
      </c>
      <c r="V2491" s="26" t="s">
        <v>48</v>
      </c>
      <c r="W2491" s="26" t="s">
        <v>34</v>
      </c>
      <c r="X2491" s="26" t="s">
        <v>48</v>
      </c>
      <c r="Y2491" s="9"/>
      <c r="Z2491" s="9"/>
      <c r="AA2491" s="9"/>
    </row>
    <row r="2492" spans="1:27" ht="16.5" thickTop="1" thickBot="1" x14ac:dyDescent="0.3">
      <c r="A2492" s="9"/>
      <c r="B2492" s="9"/>
      <c r="C2492" s="9"/>
      <c r="D2492" s="9"/>
      <c r="E2492" s="11"/>
      <c r="F2492" s="11"/>
      <c r="G2492" s="14"/>
      <c r="H2492" s="11"/>
      <c r="I2492" s="15">
        <v>5</v>
      </c>
      <c r="J2492" s="11">
        <v>75</v>
      </c>
      <c r="K2492" s="12">
        <f>CEILING(H2491*0.9*J2492/100,2.5)</f>
        <v>167.5</v>
      </c>
      <c r="M2492" s="9"/>
      <c r="N2492" s="14"/>
      <c r="O2492" s="11"/>
      <c r="P2492" s="15">
        <v>5</v>
      </c>
      <c r="Q2492" s="11">
        <v>65</v>
      </c>
      <c r="R2492" s="12">
        <f>CEILING(O2491*Q2492/100*0.9,5)</f>
        <v>160</v>
      </c>
      <c r="T2492" s="9"/>
      <c r="U2492" s="8">
        <f>IF(V2474&gt;11.5,U2474+2.5,U2474)</f>
        <v>70</v>
      </c>
      <c r="V2492" s="4"/>
      <c r="W2492" s="8">
        <f>IF(X2488&gt;11.5,W2488+2.5,W2488)</f>
        <v>42.5</v>
      </c>
      <c r="X2492" s="24"/>
      <c r="Y2492" s="9"/>
      <c r="Z2492" s="9"/>
      <c r="AA2492" s="9"/>
    </row>
    <row r="2493" spans="1:27" ht="16.5" thickTop="1" thickBot="1" x14ac:dyDescent="0.3">
      <c r="A2493" s="9"/>
      <c r="B2493" s="9"/>
      <c r="C2493" s="9"/>
      <c r="D2493" s="9"/>
      <c r="E2493" s="11"/>
      <c r="F2493" s="11"/>
      <c r="G2493" s="14"/>
      <c r="H2493" s="11"/>
      <c r="I2493" s="15">
        <v>3</v>
      </c>
      <c r="J2493" s="11">
        <v>85</v>
      </c>
      <c r="K2493" s="12">
        <f>CEILING(H2491*0.9*J2493/100,2.5)</f>
        <v>187.5</v>
      </c>
      <c r="M2493" s="9"/>
      <c r="N2493" s="14"/>
      <c r="O2493" s="11"/>
      <c r="P2493" s="15">
        <v>5</v>
      </c>
      <c r="Q2493" s="11">
        <v>65</v>
      </c>
      <c r="R2493" s="12">
        <f>CEILING(O2491*Q2493/100*0.9,5)</f>
        <v>160</v>
      </c>
      <c r="T2493" s="9"/>
      <c r="U2493" s="8">
        <f>U2492</f>
        <v>70</v>
      </c>
      <c r="V2493" s="4"/>
      <c r="W2493" s="8">
        <f>W2492</f>
        <v>42.5</v>
      </c>
      <c r="X2493" s="24"/>
      <c r="Y2493" s="9"/>
      <c r="Z2493" s="9"/>
      <c r="AA2493" s="9"/>
    </row>
    <row r="2494" spans="1:27" ht="16.5" thickTop="1" thickBot="1" x14ac:dyDescent="0.3">
      <c r="A2494" s="9"/>
      <c r="B2494" s="9"/>
      <c r="C2494" s="9"/>
      <c r="D2494" s="9"/>
      <c r="E2494" s="11"/>
      <c r="F2494" s="11"/>
      <c r="G2494" s="14"/>
      <c r="H2494" s="11" t="s">
        <v>35</v>
      </c>
      <c r="I2494" s="15">
        <v>1</v>
      </c>
      <c r="J2494" s="11">
        <v>95</v>
      </c>
      <c r="K2494" s="12">
        <f>CEILING(H2491*0.9*J2494/100,2.5)</f>
        <v>210</v>
      </c>
      <c r="M2494" s="9"/>
      <c r="N2494" s="14"/>
      <c r="O2494" s="11"/>
      <c r="P2494" s="15">
        <v>5</v>
      </c>
      <c r="Q2494" s="11">
        <v>75</v>
      </c>
      <c r="R2494" s="12">
        <f>CEILING(O2491*Q2494/100*0.9,5)</f>
        <v>185</v>
      </c>
      <c r="T2494" s="9"/>
      <c r="U2494" s="8">
        <f>U2493</f>
        <v>70</v>
      </c>
      <c r="V2494" s="4"/>
      <c r="W2494" s="8">
        <f>W2493</f>
        <v>42.5</v>
      </c>
      <c r="X2494" s="24"/>
      <c r="Y2494" s="9"/>
      <c r="Z2494" s="9"/>
      <c r="AA2494" s="9"/>
    </row>
    <row r="2495" spans="1:27" ht="16.5" thickTop="1" thickBot="1" x14ac:dyDescent="0.3">
      <c r="A2495" s="9"/>
      <c r="B2495" s="9"/>
      <c r="C2495" s="9"/>
      <c r="D2495" s="9"/>
      <c r="E2495" s="11"/>
      <c r="F2495" s="11"/>
      <c r="G2495" s="14"/>
      <c r="H2495" s="11"/>
      <c r="I2495" s="11"/>
      <c r="J2495" s="11"/>
      <c r="K2495" s="11"/>
      <c r="L2495" s="9"/>
      <c r="M2495" s="9"/>
      <c r="N2495" s="14"/>
      <c r="O2495" s="11"/>
      <c r="P2495" s="15">
        <v>5</v>
      </c>
      <c r="Q2495" s="11">
        <v>75</v>
      </c>
      <c r="R2495" s="12">
        <f>CEILING(O2491*Q2495/100*0.9,5)</f>
        <v>185</v>
      </c>
      <c r="T2495" s="9"/>
      <c r="U2495" s="8">
        <f>U2494</f>
        <v>70</v>
      </c>
      <c r="V2495" s="4"/>
      <c r="W2495" s="8">
        <f>W2494</f>
        <v>42.5</v>
      </c>
      <c r="X2495" s="25"/>
      <c r="Y2495" s="9"/>
      <c r="Z2495" s="9"/>
      <c r="AA2495" s="9"/>
    </row>
    <row r="2496" spans="1:27" ht="16.5" thickTop="1" thickBot="1" x14ac:dyDescent="0.3">
      <c r="A2496" s="9"/>
      <c r="B2496" s="9"/>
      <c r="C2496" s="9"/>
      <c r="D2496" s="9"/>
      <c r="E2496" s="11"/>
      <c r="F2496" s="11"/>
      <c r="G2496" s="14"/>
      <c r="H2496" s="11"/>
      <c r="I2496" s="11"/>
      <c r="J2496" s="11"/>
      <c r="K2496" s="11"/>
      <c r="L2496" s="9"/>
      <c r="M2496" s="9"/>
      <c r="N2496" s="14"/>
      <c r="O2496" s="11"/>
      <c r="P2496" s="16">
        <v>5</v>
      </c>
      <c r="Q2496" s="11">
        <v>85</v>
      </c>
      <c r="R2496" s="12">
        <f>CEILING(O2491*Q2496/100*0.9,5)</f>
        <v>210</v>
      </c>
      <c r="T2496" s="9"/>
      <c r="U2496" s="9"/>
      <c r="V2496" s="9"/>
      <c r="W2496" s="9"/>
      <c r="X2496" s="9"/>
      <c r="Y2496" s="9"/>
      <c r="Z2496" s="9"/>
      <c r="AA2496" s="9"/>
    </row>
    <row r="2497" spans="1:27" ht="16.5" thickTop="1" thickBot="1" x14ac:dyDescent="0.3">
      <c r="A2497" s="9"/>
      <c r="B2497" s="9"/>
      <c r="C2497">
        <f>IF(H2497&gt;3.4,0,H2497)+IF(O2497&gt;3.4,0,O2497)</f>
        <v>2</v>
      </c>
      <c r="D2497" t="s">
        <v>16</v>
      </c>
      <c r="E2497" t="s">
        <v>3</v>
      </c>
      <c r="F2497" s="9"/>
      <c r="G2497" s="14" t="s">
        <v>4</v>
      </c>
      <c r="H2497" s="11">
        <v>2</v>
      </c>
      <c r="I2497" s="11"/>
      <c r="J2497" s="11"/>
      <c r="K2497" s="11"/>
      <c r="L2497" s="9"/>
      <c r="M2497" s="9"/>
      <c r="N2497" s="14" t="s">
        <v>13</v>
      </c>
      <c r="O2497" s="11">
        <v>4</v>
      </c>
      <c r="P2497" s="11"/>
      <c r="Q2497" s="11"/>
      <c r="R2497" s="11"/>
      <c r="S2497" s="9"/>
      <c r="T2497" s="9"/>
      <c r="U2497" s="9"/>
      <c r="V2497" s="28" t="s">
        <v>28</v>
      </c>
      <c r="W2497" s="9"/>
      <c r="X2497" s="27" t="s">
        <v>25</v>
      </c>
      <c r="Y2497" s="9"/>
      <c r="Z2497" s="27" t="s">
        <v>26</v>
      </c>
      <c r="AA2497" s="9"/>
    </row>
    <row r="2498" spans="1:27" ht="31.5" thickTop="1" thickBot="1" x14ac:dyDescent="0.3">
      <c r="A2498" s="9"/>
      <c r="B2498" s="9"/>
      <c r="C2498" s="9"/>
      <c r="D2498" s="9"/>
      <c r="E2498" s="11"/>
      <c r="F2498" s="11"/>
      <c r="G2498" s="14" t="s">
        <v>33</v>
      </c>
      <c r="H2498" s="20">
        <f>H2477</f>
        <v>137.5</v>
      </c>
      <c r="I2498" s="11" t="s">
        <v>31</v>
      </c>
      <c r="J2498" s="11" t="s">
        <v>30</v>
      </c>
      <c r="K2498" s="11" t="s">
        <v>34</v>
      </c>
      <c r="L2498" s="10" t="s">
        <v>32</v>
      </c>
      <c r="M2498" s="10"/>
      <c r="N2498" s="14" t="s">
        <v>33</v>
      </c>
      <c r="O2498" s="20">
        <f>O2477</f>
        <v>310</v>
      </c>
      <c r="P2498" s="11" t="s">
        <v>31</v>
      </c>
      <c r="Q2498" s="11" t="s">
        <v>30</v>
      </c>
      <c r="R2498" s="11" t="s">
        <v>34</v>
      </c>
      <c r="S2498" s="10" t="s">
        <v>32</v>
      </c>
      <c r="T2498" s="10"/>
      <c r="U2498" s="26" t="s">
        <v>34</v>
      </c>
      <c r="V2498" s="26" t="s">
        <v>48</v>
      </c>
      <c r="W2498" s="26" t="s">
        <v>34</v>
      </c>
      <c r="X2498" s="26" t="s">
        <v>48</v>
      </c>
      <c r="Y2498" s="26" t="s">
        <v>34</v>
      </c>
      <c r="Z2498" s="26" t="s">
        <v>48</v>
      </c>
      <c r="AA2498" s="9"/>
    </row>
    <row r="2499" spans="1:27" ht="16.5" thickTop="1" thickBot="1" x14ac:dyDescent="0.3">
      <c r="A2499" s="9"/>
      <c r="B2499" s="9"/>
      <c r="C2499" s="9"/>
      <c r="D2499" s="9"/>
      <c r="E2499" s="11"/>
      <c r="F2499" s="11"/>
      <c r="G2499" s="14"/>
      <c r="H2499" s="11"/>
      <c r="I2499" s="15">
        <v>3</v>
      </c>
      <c r="J2499" s="11">
        <v>70</v>
      </c>
      <c r="K2499" s="12">
        <f>CEILING(H2498*J2499/100*0.9,2.5)</f>
        <v>87.5</v>
      </c>
      <c r="M2499" s="9"/>
      <c r="N2499" s="14"/>
      <c r="O2499" s="11"/>
      <c r="P2499" s="15">
        <v>5</v>
      </c>
      <c r="Q2499" s="11">
        <v>40</v>
      </c>
      <c r="R2499" s="12">
        <f>CEILING(O2498*Q2499/100*0.9,5)</f>
        <v>115</v>
      </c>
      <c r="T2499" s="9"/>
      <c r="U2499" s="8">
        <f>IF(V2481&gt;11.5,U2481+2.5,U2481)</f>
        <v>17.5</v>
      </c>
      <c r="V2499" s="4"/>
      <c r="W2499" s="8">
        <f>IF(X2481&gt;11.5,W2481+2.5,W2481)</f>
        <v>35</v>
      </c>
      <c r="X2499" s="24"/>
      <c r="Y2499" s="8">
        <f>IF(Z2481&gt;11.5,Y2481+2,Y2481)</f>
        <v>8</v>
      </c>
      <c r="Z2499" s="24"/>
      <c r="AA2499" s="9"/>
    </row>
    <row r="2500" spans="1:27" ht="16.5" thickTop="1" thickBot="1" x14ac:dyDescent="0.3">
      <c r="A2500" s="9"/>
      <c r="B2500" s="9"/>
      <c r="C2500" s="9"/>
      <c r="D2500" s="9"/>
      <c r="E2500" s="11"/>
      <c r="F2500" s="11"/>
      <c r="G2500" s="14"/>
      <c r="H2500" s="11"/>
      <c r="I2500" s="15">
        <v>3</v>
      </c>
      <c r="J2500" s="11">
        <v>70</v>
      </c>
      <c r="K2500" s="12">
        <f>CEILING(H2498*J2500/100*0.9,2.5)</f>
        <v>87.5</v>
      </c>
      <c r="M2500" s="9"/>
      <c r="N2500" s="14"/>
      <c r="O2500" s="11"/>
      <c r="P2500" s="15">
        <v>5</v>
      </c>
      <c r="Q2500" s="11">
        <v>40</v>
      </c>
      <c r="R2500" s="12">
        <f>CEILING(O2498*Q2500/100*0.9,5)</f>
        <v>115</v>
      </c>
      <c r="T2500" s="9"/>
      <c r="U2500" s="8">
        <f>U2499</f>
        <v>17.5</v>
      </c>
      <c r="V2500" s="3"/>
      <c r="W2500" s="8">
        <f>W2499</f>
        <v>35</v>
      </c>
      <c r="X2500" s="24"/>
      <c r="Y2500" s="8">
        <f>Y2499</f>
        <v>8</v>
      </c>
      <c r="Z2500" s="24"/>
      <c r="AA2500" s="9"/>
    </row>
    <row r="2501" spans="1:27" ht="16.5" thickTop="1" thickBot="1" x14ac:dyDescent="0.3">
      <c r="A2501" s="9"/>
      <c r="B2501" s="9"/>
      <c r="C2501" s="9"/>
      <c r="D2501" s="9"/>
      <c r="E2501" s="11"/>
      <c r="F2501" s="11"/>
      <c r="G2501" s="14"/>
      <c r="H2501" s="11"/>
      <c r="I2501" s="15">
        <v>3</v>
      </c>
      <c r="J2501" s="11">
        <v>80</v>
      </c>
      <c r="K2501" s="12">
        <f>CEILING(H2498*J2501/100*0.9,2.5)</f>
        <v>100</v>
      </c>
      <c r="M2501" s="9"/>
      <c r="N2501" s="14"/>
      <c r="O2501" s="11"/>
      <c r="P2501" s="15">
        <v>5</v>
      </c>
      <c r="Q2501" s="11">
        <v>50</v>
      </c>
      <c r="R2501" s="12">
        <f>CEILING(O2498*Q2501/100*0.9,5)</f>
        <v>140</v>
      </c>
      <c r="T2501" s="9"/>
      <c r="U2501" s="8">
        <f>U2500</f>
        <v>17.5</v>
      </c>
      <c r="W2501" s="8">
        <f>W2500</f>
        <v>35</v>
      </c>
      <c r="X2501" s="24"/>
      <c r="Y2501" s="8">
        <f>Y2500</f>
        <v>8</v>
      </c>
      <c r="Z2501" s="24"/>
      <c r="AA2501" s="9"/>
    </row>
    <row r="2502" spans="1:27" ht="16.5" thickTop="1" thickBot="1" x14ac:dyDescent="0.3">
      <c r="A2502" s="9"/>
      <c r="B2502" s="9"/>
      <c r="C2502" s="9"/>
      <c r="D2502" s="9"/>
      <c r="E2502" s="11"/>
      <c r="F2502" s="11"/>
      <c r="G2502" s="14"/>
      <c r="H2502" s="11"/>
      <c r="I2502" s="15">
        <v>3</v>
      </c>
      <c r="J2502" s="11">
        <v>80</v>
      </c>
      <c r="K2502" s="12">
        <f>CEILING(H2498*J2502/100*0.9,2.5)</f>
        <v>100</v>
      </c>
      <c r="M2502" s="9"/>
      <c r="N2502" s="14"/>
      <c r="O2502" s="11"/>
      <c r="P2502" s="15">
        <v>5</v>
      </c>
      <c r="Q2502" s="11">
        <v>50</v>
      </c>
      <c r="R2502" s="12">
        <f>CEILING(O2498*Q2502/100*0.9,5)</f>
        <v>140</v>
      </c>
      <c r="T2502" s="9"/>
      <c r="U2502" s="8">
        <f>U2501</f>
        <v>17.5</v>
      </c>
      <c r="W2502" s="8">
        <f>W2501</f>
        <v>35</v>
      </c>
      <c r="X2502" s="25"/>
      <c r="Y2502" s="8">
        <f>Y2501</f>
        <v>8</v>
      </c>
      <c r="Z2502" s="25"/>
      <c r="AA2502" s="9"/>
    </row>
    <row r="2503" spans="1:27" ht="16.5" thickTop="1" thickBot="1" x14ac:dyDescent="0.3">
      <c r="A2503" s="9"/>
      <c r="B2503" s="9"/>
      <c r="C2503" s="9"/>
      <c r="D2503" s="9"/>
      <c r="E2503" s="11"/>
      <c r="F2503" s="11"/>
      <c r="G2503" s="14"/>
      <c r="H2503" s="11"/>
      <c r="I2503" s="15">
        <v>3</v>
      </c>
      <c r="J2503" s="11">
        <v>90</v>
      </c>
      <c r="K2503" s="12">
        <f>CEILING(H2498*J2503/100*0.9,2.5)</f>
        <v>112.5</v>
      </c>
      <c r="M2503" s="9"/>
      <c r="N2503" s="14"/>
      <c r="O2503" s="11"/>
      <c r="P2503" s="15">
        <v>5</v>
      </c>
      <c r="Q2503" s="11">
        <v>60</v>
      </c>
      <c r="R2503" s="12">
        <f>CEILING(O2498*Q2503/100*0.9,5)</f>
        <v>170</v>
      </c>
      <c r="T2503" s="9"/>
      <c r="U2503" s="9"/>
      <c r="V2503" s="9"/>
      <c r="W2503" s="9"/>
      <c r="X2503" s="9"/>
      <c r="Y2503" s="9"/>
      <c r="Z2503" s="9"/>
      <c r="AA2503" s="9"/>
    </row>
    <row r="2504" spans="1:27" ht="16.5" thickTop="1" thickBot="1" x14ac:dyDescent="0.3">
      <c r="A2504" s="9"/>
      <c r="B2504" s="9"/>
      <c r="C2504">
        <f>IF(H2504&gt;3.4,0,H2504)+IF(O2504&gt;3.4,0,O2504)</f>
        <v>2</v>
      </c>
      <c r="D2504" t="s">
        <v>17</v>
      </c>
      <c r="E2504" t="s">
        <v>2</v>
      </c>
      <c r="F2504" s="9"/>
      <c r="G2504" s="14" t="s">
        <v>14</v>
      </c>
      <c r="H2504" s="11">
        <v>4</v>
      </c>
      <c r="I2504" s="11"/>
      <c r="J2504" s="11"/>
      <c r="K2504" s="11"/>
      <c r="L2504" s="9"/>
      <c r="M2504" s="9"/>
      <c r="N2504" s="14" t="s">
        <v>12</v>
      </c>
      <c r="O2504" s="11">
        <v>2</v>
      </c>
      <c r="P2504" s="11"/>
      <c r="Q2504" s="11"/>
      <c r="R2504" s="11"/>
      <c r="S2504" s="9"/>
      <c r="T2504" s="9"/>
      <c r="U2504" s="9"/>
      <c r="V2504" s="27" t="s">
        <v>47</v>
      </c>
      <c r="W2504" s="9"/>
      <c r="X2504" s="17" t="s">
        <v>27</v>
      </c>
      <c r="Y2504" s="9"/>
      <c r="Z2504" s="9"/>
      <c r="AA2504" s="9"/>
    </row>
    <row r="2505" spans="1:27" ht="31.5" thickTop="1" thickBot="1" x14ac:dyDescent="0.3">
      <c r="A2505" s="9"/>
      <c r="B2505" s="9"/>
      <c r="C2505" s="9"/>
      <c r="D2505" s="9"/>
      <c r="E2505" s="11"/>
      <c r="F2505" s="11"/>
      <c r="G2505" s="14" t="s">
        <v>33</v>
      </c>
      <c r="H2505" s="20">
        <f>H2491</f>
        <v>245</v>
      </c>
      <c r="I2505" s="11" t="s">
        <v>31</v>
      </c>
      <c r="J2505" s="11" t="s">
        <v>30</v>
      </c>
      <c r="K2505" s="11" t="s">
        <v>34</v>
      </c>
      <c r="L2505" s="10" t="s">
        <v>32</v>
      </c>
      <c r="M2505" s="10"/>
      <c r="N2505" s="14" t="s">
        <v>33</v>
      </c>
      <c r="O2505" s="20">
        <f>O2491</f>
        <v>272.5</v>
      </c>
      <c r="P2505" s="11" t="s">
        <v>31</v>
      </c>
      <c r="Q2505" s="11" t="s">
        <v>30</v>
      </c>
      <c r="R2505" s="11" t="s">
        <v>34</v>
      </c>
      <c r="S2505" s="10" t="s">
        <v>32</v>
      </c>
      <c r="T2505" s="10"/>
      <c r="U2505" s="26" t="s">
        <v>34</v>
      </c>
      <c r="V2505" s="26" t="s">
        <v>48</v>
      </c>
      <c r="W2505" s="26" t="s">
        <v>34</v>
      </c>
      <c r="X2505" s="26" t="s">
        <v>48</v>
      </c>
      <c r="Y2505" s="9"/>
      <c r="Z2505" s="9"/>
      <c r="AA2505" s="9"/>
    </row>
    <row r="2506" spans="1:27" ht="16.5" thickTop="1" thickBot="1" x14ac:dyDescent="0.3">
      <c r="A2506" s="9"/>
      <c r="B2506" s="9"/>
      <c r="C2506" s="9"/>
      <c r="D2506" s="9"/>
      <c r="E2506" s="11"/>
      <c r="F2506" s="11"/>
      <c r="G2506" s="14"/>
      <c r="H2506" s="11"/>
      <c r="I2506" s="15">
        <v>5</v>
      </c>
      <c r="J2506" s="11">
        <v>40</v>
      </c>
      <c r="K2506" s="12">
        <f>CEILING(H2505*J2506/100*0.9,2.5)</f>
        <v>90</v>
      </c>
      <c r="M2506" s="9"/>
      <c r="N2506" s="14"/>
      <c r="O2506" s="11"/>
      <c r="P2506" s="15">
        <v>3</v>
      </c>
      <c r="Q2506" s="11">
        <v>70</v>
      </c>
      <c r="R2506" s="12">
        <f>CEILING(O2505*Q2506/100*0.9,5)</f>
        <v>175</v>
      </c>
      <c r="T2506" s="9"/>
      <c r="U2506" s="8">
        <f>IF(V2488&gt;11.5,U2488+2.5,U2488)</f>
        <v>60</v>
      </c>
      <c r="W2506" s="8">
        <f>IF(X2488&gt;11.5,W2488+2.5,W2488)</f>
        <v>42.5</v>
      </c>
      <c r="X2506" s="24"/>
      <c r="Y2506" s="9"/>
      <c r="Z2506" s="9"/>
      <c r="AA2506" s="9"/>
    </row>
    <row r="2507" spans="1:27" ht="16.5" thickTop="1" thickBot="1" x14ac:dyDescent="0.3">
      <c r="A2507" s="9"/>
      <c r="B2507" s="9"/>
      <c r="C2507" s="9"/>
      <c r="D2507" s="9"/>
      <c r="E2507" s="11"/>
      <c r="F2507" s="11"/>
      <c r="G2507" s="14"/>
      <c r="H2507" s="11"/>
      <c r="I2507" s="15">
        <v>5</v>
      </c>
      <c r="J2507" s="11">
        <v>40</v>
      </c>
      <c r="K2507" s="12">
        <f>CEILING(H2505*J2507/100*0.9,2.5)</f>
        <v>90</v>
      </c>
      <c r="M2507" s="9"/>
      <c r="N2507" s="14"/>
      <c r="O2507" s="11"/>
      <c r="P2507" s="15">
        <v>3</v>
      </c>
      <c r="Q2507" s="11">
        <v>70</v>
      </c>
      <c r="R2507" s="12">
        <f>CEILING(O2505*Q2507/100*0.9,5)</f>
        <v>175</v>
      </c>
      <c r="T2507" s="9"/>
      <c r="U2507" s="8">
        <f>U2506</f>
        <v>60</v>
      </c>
      <c r="W2507" s="8">
        <f>W2506</f>
        <v>42.5</v>
      </c>
      <c r="X2507" s="24"/>
      <c r="Y2507" s="9"/>
      <c r="Z2507" s="9"/>
      <c r="AA2507" s="9"/>
    </row>
    <row r="2508" spans="1:27" ht="16.5" thickTop="1" thickBot="1" x14ac:dyDescent="0.3">
      <c r="A2508" s="9"/>
      <c r="B2508" s="9"/>
      <c r="C2508" s="9"/>
      <c r="D2508" s="9"/>
      <c r="E2508" s="11"/>
      <c r="F2508" s="11"/>
      <c r="G2508" s="14"/>
      <c r="H2508" s="11"/>
      <c r="I2508" s="15">
        <v>5</v>
      </c>
      <c r="J2508" s="11">
        <v>50</v>
      </c>
      <c r="K2508" s="12">
        <f>CEILING(H2505*J2508/100*0.9,2.5)</f>
        <v>112.5</v>
      </c>
      <c r="M2508" s="9"/>
      <c r="N2508" s="14"/>
      <c r="O2508" s="11"/>
      <c r="P2508" s="15">
        <v>3</v>
      </c>
      <c r="Q2508" s="11">
        <v>80</v>
      </c>
      <c r="R2508" s="12">
        <f>CEILING(O2505*Q2508/100*0.9,5)</f>
        <v>200</v>
      </c>
      <c r="T2508" s="9"/>
      <c r="U2508" s="8">
        <f>U2507</f>
        <v>60</v>
      </c>
      <c r="W2508" s="8">
        <f>W2507</f>
        <v>42.5</v>
      </c>
      <c r="X2508" s="24"/>
      <c r="Y2508" s="9"/>
      <c r="Z2508" s="9"/>
      <c r="AA2508" s="9"/>
    </row>
    <row r="2509" spans="1:27" ht="16.5" thickTop="1" thickBot="1" x14ac:dyDescent="0.3">
      <c r="A2509" s="9"/>
      <c r="B2509" s="9"/>
      <c r="C2509" s="9"/>
      <c r="D2509" s="9"/>
      <c r="E2509" s="11"/>
      <c r="F2509" s="11"/>
      <c r="G2509" s="14"/>
      <c r="H2509" s="11"/>
      <c r="I2509" s="15">
        <v>5</v>
      </c>
      <c r="J2509" s="11">
        <v>50</v>
      </c>
      <c r="K2509" s="12">
        <f>CEILING(H2505*J2509/100*0.9,2.5)</f>
        <v>112.5</v>
      </c>
      <c r="M2509" s="9"/>
      <c r="N2509" s="14"/>
      <c r="O2509" s="11"/>
      <c r="P2509" s="15">
        <v>3</v>
      </c>
      <c r="Q2509" s="11">
        <v>80</v>
      </c>
      <c r="R2509" s="12">
        <f>CEILING(O2505*Q2509/100*0.9,5)</f>
        <v>200</v>
      </c>
      <c r="T2509" s="9"/>
      <c r="U2509" s="8">
        <f>U2508</f>
        <v>60</v>
      </c>
      <c r="W2509" s="8">
        <f>W2508</f>
        <v>42.5</v>
      </c>
      <c r="X2509" s="25"/>
      <c r="Y2509" s="9"/>
      <c r="Z2509" s="9"/>
      <c r="AA2509" s="9"/>
    </row>
    <row r="2510" spans="1:27" ht="16.5" thickTop="1" thickBot="1" x14ac:dyDescent="0.3">
      <c r="A2510" s="9"/>
      <c r="B2510" s="9"/>
      <c r="C2510" s="9"/>
      <c r="D2510" s="9"/>
      <c r="E2510" s="11"/>
      <c r="F2510" s="11"/>
      <c r="G2510" s="14"/>
      <c r="H2510" s="11"/>
      <c r="I2510" s="16">
        <v>5</v>
      </c>
      <c r="J2510" s="11">
        <v>60</v>
      </c>
      <c r="K2510" s="12">
        <f>CEILING(H2505*J2510/100*0.9,2.5)</f>
        <v>132.5</v>
      </c>
      <c r="M2510" s="9"/>
      <c r="N2510" s="14"/>
      <c r="O2510" s="11"/>
      <c r="P2510" s="16">
        <v>3</v>
      </c>
      <c r="Q2510" s="11">
        <v>90</v>
      </c>
      <c r="R2510" s="12">
        <f>CEILING(O2505*Q2510/100*0.9,5)</f>
        <v>225</v>
      </c>
      <c r="T2510" s="9"/>
      <c r="U2510" s="9"/>
      <c r="V2510" s="9"/>
      <c r="W2510" s="9"/>
      <c r="X2510" s="9"/>
      <c r="Y2510" s="9"/>
      <c r="Z2510" s="9"/>
      <c r="AA2510" s="9"/>
    </row>
    <row r="2511" spans="1:27" ht="16.5" thickTop="1" thickBot="1" x14ac:dyDescent="0.3">
      <c r="A2511" s="9"/>
      <c r="B2511" s="1" t="s">
        <v>187</v>
      </c>
      <c r="C2511">
        <f>IF(H2511&gt;3.4,0,H2511)+IF(O2511&gt;3.4,0,O2511)</f>
        <v>4</v>
      </c>
      <c r="D2511" t="s">
        <v>15</v>
      </c>
      <c r="E2511" t="s">
        <v>2</v>
      </c>
      <c r="F2511" s="9"/>
      <c r="G2511" s="14" t="s">
        <v>14</v>
      </c>
      <c r="H2511" s="11">
        <v>1</v>
      </c>
      <c r="I2511" s="11"/>
      <c r="J2511" s="11"/>
      <c r="K2511" s="11"/>
      <c r="L2511" s="9"/>
      <c r="M2511" s="9"/>
      <c r="N2511" s="14" t="s">
        <v>12</v>
      </c>
      <c r="O2511" s="11">
        <v>3</v>
      </c>
      <c r="P2511" s="11"/>
      <c r="Q2511" s="11"/>
      <c r="R2511" s="11"/>
      <c r="S2511" s="9"/>
      <c r="T2511" s="9"/>
      <c r="U2511" s="30"/>
      <c r="V2511" s="29" t="s">
        <v>49</v>
      </c>
      <c r="W2511" s="9"/>
      <c r="X2511" s="31" t="s">
        <v>27</v>
      </c>
      <c r="Y2511" s="9"/>
      <c r="Z2511" s="9"/>
      <c r="AA2511" s="9"/>
    </row>
    <row r="2512" spans="1:27" ht="31.5" thickTop="1" thickBot="1" x14ac:dyDescent="0.3">
      <c r="A2512" s="9"/>
      <c r="B2512" s="9"/>
      <c r="C2512" s="9"/>
      <c r="D2512" s="9"/>
      <c r="E2512" s="11"/>
      <c r="F2512" s="11"/>
      <c r="G2512" s="14" t="s">
        <v>33</v>
      </c>
      <c r="H2512" s="20">
        <f>H2491+IF(L2494&lt;3.5,2.5,5)</f>
        <v>247.5</v>
      </c>
      <c r="I2512" s="11" t="s">
        <v>31</v>
      </c>
      <c r="J2512" s="11" t="s">
        <v>30</v>
      </c>
      <c r="K2512" s="11" t="s">
        <v>34</v>
      </c>
      <c r="L2512" s="10" t="s">
        <v>32</v>
      </c>
      <c r="M2512" s="10"/>
      <c r="N2512" s="14"/>
      <c r="O2512" s="20">
        <f>O2505</f>
        <v>272.5</v>
      </c>
      <c r="P2512" s="11" t="s">
        <v>31</v>
      </c>
      <c r="Q2512" s="11" t="s">
        <v>30</v>
      </c>
      <c r="R2512" s="11" t="s">
        <v>34</v>
      </c>
      <c r="S2512" s="10" t="s">
        <v>32</v>
      </c>
      <c r="T2512" s="10"/>
      <c r="U2512" s="26" t="s">
        <v>34</v>
      </c>
      <c r="V2512" s="26" t="s">
        <v>48</v>
      </c>
      <c r="W2512" s="26" t="s">
        <v>34</v>
      </c>
      <c r="X2512" s="26" t="s">
        <v>48</v>
      </c>
      <c r="Y2512" s="9"/>
      <c r="Z2512" s="9"/>
      <c r="AA2512" s="9"/>
    </row>
    <row r="2513" spans="1:27" ht="16.5" thickTop="1" thickBot="1" x14ac:dyDescent="0.3">
      <c r="A2513" s="9"/>
      <c r="B2513" s="9"/>
      <c r="C2513" s="9"/>
      <c r="D2513" s="9"/>
      <c r="E2513" s="11"/>
      <c r="F2513" s="11"/>
      <c r="G2513" s="14"/>
      <c r="H2513" s="11"/>
      <c r="I2513" s="15">
        <v>5</v>
      </c>
      <c r="J2513" s="11">
        <v>65</v>
      </c>
      <c r="K2513" s="12">
        <f>CEILING(H2512*J2513/100*0.9,2.5)</f>
        <v>145</v>
      </c>
      <c r="M2513" s="9"/>
      <c r="N2513" s="14"/>
      <c r="O2513" s="11"/>
      <c r="P2513" s="15">
        <v>5</v>
      </c>
      <c r="Q2513" s="11">
        <v>75</v>
      </c>
      <c r="R2513" s="12">
        <f>CEILING(O2512*0.9*Q2513/100,5)</f>
        <v>185</v>
      </c>
      <c r="T2513" s="9"/>
      <c r="U2513" s="8">
        <f>IF(V2495&gt;11.5,U2495+2.5,U2495)</f>
        <v>70</v>
      </c>
      <c r="V2513" s="4"/>
      <c r="W2513" s="8">
        <f>IF(X2509&gt;11.5,W2509+2.5,W2509)</f>
        <v>42.5</v>
      </c>
      <c r="X2513" s="24"/>
      <c r="Y2513" s="9"/>
      <c r="Z2513" s="9"/>
      <c r="AA2513" s="9"/>
    </row>
    <row r="2514" spans="1:27" ht="16.5" thickTop="1" thickBot="1" x14ac:dyDescent="0.3">
      <c r="A2514" s="9"/>
      <c r="B2514" s="9"/>
      <c r="C2514" s="9"/>
      <c r="D2514" s="9"/>
      <c r="E2514" s="11"/>
      <c r="F2514" s="11"/>
      <c r="G2514" s="14"/>
      <c r="H2514" s="11"/>
      <c r="I2514" s="15">
        <v>5</v>
      </c>
      <c r="J2514" s="11">
        <v>65</v>
      </c>
      <c r="K2514" s="12">
        <f>CEILING(H2512*J2514/100*0.9,2.5)</f>
        <v>145</v>
      </c>
      <c r="M2514" s="9"/>
      <c r="N2514" s="14"/>
      <c r="O2514" s="11"/>
      <c r="P2514" s="15">
        <v>3</v>
      </c>
      <c r="Q2514" s="11">
        <v>85</v>
      </c>
      <c r="R2514" s="12">
        <f>CEILING(O2512*0.9*Q2514/100,5)</f>
        <v>210</v>
      </c>
      <c r="T2514" s="9"/>
      <c r="U2514" s="8">
        <f>U2513</f>
        <v>70</v>
      </c>
      <c r="V2514" s="4"/>
      <c r="W2514" s="8">
        <f>W2513</f>
        <v>42.5</v>
      </c>
      <c r="X2514" s="24"/>
      <c r="Y2514" s="9"/>
      <c r="Z2514" s="9"/>
      <c r="AA2514" s="9"/>
    </row>
    <row r="2515" spans="1:27" ht="16.5" thickTop="1" thickBot="1" x14ac:dyDescent="0.3">
      <c r="A2515" s="9"/>
      <c r="B2515" s="9"/>
      <c r="C2515" s="9"/>
      <c r="D2515" s="9"/>
      <c r="E2515" s="11"/>
      <c r="F2515" s="11"/>
      <c r="G2515" s="14"/>
      <c r="H2515" s="11"/>
      <c r="I2515" s="15">
        <v>5</v>
      </c>
      <c r="J2515" s="11">
        <v>75</v>
      </c>
      <c r="K2515" s="12">
        <f>CEILING(H2512*J2515/100*0.9,2.5)</f>
        <v>167.5</v>
      </c>
      <c r="M2515" s="9"/>
      <c r="N2515" s="14"/>
      <c r="O2515" s="11" t="s">
        <v>35</v>
      </c>
      <c r="P2515" s="15">
        <v>1</v>
      </c>
      <c r="Q2515" s="11">
        <v>95</v>
      </c>
      <c r="R2515" s="12">
        <f>CEILING(O2512*0.9*Q2515/100,5)</f>
        <v>235</v>
      </c>
      <c r="T2515" s="9"/>
      <c r="U2515" s="8">
        <f>U2514</f>
        <v>70</v>
      </c>
      <c r="V2515" s="4"/>
      <c r="W2515" s="8">
        <f>W2514</f>
        <v>42.5</v>
      </c>
      <c r="X2515" s="24"/>
      <c r="Y2515" s="9"/>
      <c r="Z2515" s="9"/>
      <c r="AA2515" s="9"/>
    </row>
    <row r="2516" spans="1:27" ht="16.5" thickTop="1" thickBot="1" x14ac:dyDescent="0.3">
      <c r="A2516" s="9"/>
      <c r="B2516" s="9"/>
      <c r="C2516" s="9"/>
      <c r="D2516" s="9"/>
      <c r="E2516" s="11"/>
      <c r="F2516" s="11"/>
      <c r="G2516" s="14"/>
      <c r="H2516" s="11"/>
      <c r="I2516" s="15">
        <v>5</v>
      </c>
      <c r="J2516" s="11">
        <v>75</v>
      </c>
      <c r="K2516" s="12">
        <f>CEILING(H2512*J2516/100*0.9,2.5)</f>
        <v>167.5</v>
      </c>
      <c r="M2516" s="9"/>
      <c r="N2516" s="14"/>
      <c r="O2516" s="11"/>
      <c r="P2516" s="11"/>
      <c r="Q2516" s="11"/>
      <c r="R2516" s="11"/>
      <c r="S2516" s="9"/>
      <c r="T2516" s="9"/>
      <c r="U2516" s="8">
        <f>U2515</f>
        <v>70</v>
      </c>
      <c r="V2516" s="4"/>
      <c r="W2516" s="8">
        <f>W2515</f>
        <v>42.5</v>
      </c>
      <c r="X2516" s="25"/>
      <c r="Y2516" s="9"/>
      <c r="Z2516" s="9"/>
      <c r="AA2516" s="9"/>
    </row>
    <row r="2517" spans="1:27" ht="16.5" thickTop="1" thickBot="1" x14ac:dyDescent="0.3">
      <c r="A2517" s="9"/>
      <c r="B2517" s="9"/>
      <c r="C2517" s="9"/>
      <c r="D2517" s="9"/>
      <c r="E2517" s="11"/>
      <c r="F2517" s="11"/>
      <c r="G2517" s="14"/>
      <c r="H2517" s="11"/>
      <c r="I2517" s="15">
        <v>5</v>
      </c>
      <c r="J2517" s="11">
        <v>85</v>
      </c>
      <c r="K2517" s="12">
        <f>CEILING(H2512*J2517/100*0.9,2.5)</f>
        <v>190</v>
      </c>
      <c r="M2517" s="9"/>
      <c r="N2517" s="14"/>
      <c r="O2517" s="11"/>
      <c r="P2517" s="11"/>
      <c r="Q2517" s="11"/>
      <c r="R2517" s="11"/>
      <c r="S2517" s="9"/>
      <c r="T2517" s="9"/>
      <c r="U2517" s="9"/>
      <c r="V2517" s="9"/>
      <c r="W2517" s="9"/>
      <c r="X2517" s="9"/>
      <c r="Y2517" s="9"/>
      <c r="Z2517" s="9"/>
      <c r="AA2517" s="9"/>
    </row>
    <row r="2518" spans="1:27" ht="16.5" thickTop="1" thickBot="1" x14ac:dyDescent="0.3">
      <c r="A2518" s="9"/>
      <c r="B2518" s="9"/>
      <c r="C2518">
        <f>IF(H2518&gt;3.4,0,H2518)+IF(O2518&gt;3.4,0,O2518)</f>
        <v>4</v>
      </c>
      <c r="D2518" t="s">
        <v>16</v>
      </c>
      <c r="E2518" t="s">
        <v>3</v>
      </c>
      <c r="F2518" s="9"/>
      <c r="G2518" s="14" t="s">
        <v>4</v>
      </c>
      <c r="H2518" s="11">
        <v>3</v>
      </c>
      <c r="I2518" s="11"/>
      <c r="J2518" s="11"/>
      <c r="K2518" s="11"/>
      <c r="L2518" s="9"/>
      <c r="M2518" s="9"/>
      <c r="N2518" s="14" t="s">
        <v>13</v>
      </c>
      <c r="O2518" s="11">
        <v>1</v>
      </c>
      <c r="P2518" s="11"/>
      <c r="Q2518" s="11"/>
      <c r="R2518" s="11"/>
      <c r="S2518" s="9"/>
      <c r="T2518" s="9"/>
      <c r="U2518" s="9"/>
      <c r="V2518" s="28" t="s">
        <v>28</v>
      </c>
      <c r="W2518" s="9"/>
      <c r="X2518" s="27" t="s">
        <v>25</v>
      </c>
      <c r="Y2518" s="9"/>
      <c r="Z2518" s="27" t="s">
        <v>26</v>
      </c>
      <c r="AA2518" s="9"/>
    </row>
    <row r="2519" spans="1:27" ht="31.5" thickTop="1" thickBot="1" x14ac:dyDescent="0.3">
      <c r="A2519" s="9"/>
      <c r="B2519" s="9"/>
      <c r="C2519" s="9"/>
      <c r="D2519" s="9"/>
      <c r="E2519" s="11"/>
      <c r="F2519" s="11"/>
      <c r="G2519" s="14"/>
      <c r="H2519" s="20">
        <f>H2498</f>
        <v>137.5</v>
      </c>
      <c r="I2519" s="11" t="s">
        <v>31</v>
      </c>
      <c r="J2519" s="11" t="s">
        <v>30</v>
      </c>
      <c r="K2519" s="11" t="s">
        <v>34</v>
      </c>
      <c r="L2519" s="10" t="s">
        <v>32</v>
      </c>
      <c r="M2519" s="10"/>
      <c r="N2519" s="14" t="s">
        <v>33</v>
      </c>
      <c r="O2519" s="20">
        <f>O2477+IF(S2480&lt;3.5,5,10)</f>
        <v>315</v>
      </c>
      <c r="P2519" s="11" t="s">
        <v>31</v>
      </c>
      <c r="Q2519" s="11" t="s">
        <v>30</v>
      </c>
      <c r="R2519" s="11" t="s">
        <v>34</v>
      </c>
      <c r="S2519" s="10" t="s">
        <v>32</v>
      </c>
      <c r="T2519" s="10"/>
      <c r="U2519" s="26" t="s">
        <v>34</v>
      </c>
      <c r="V2519" s="26" t="s">
        <v>48</v>
      </c>
      <c r="W2519" s="26" t="s">
        <v>34</v>
      </c>
      <c r="X2519" s="26" t="s">
        <v>48</v>
      </c>
      <c r="Y2519" s="26" t="s">
        <v>34</v>
      </c>
      <c r="Z2519" s="26" t="s">
        <v>48</v>
      </c>
      <c r="AA2519" s="9"/>
    </row>
    <row r="2520" spans="1:27" ht="16.5" thickTop="1" thickBot="1" x14ac:dyDescent="0.3">
      <c r="A2520" s="9"/>
      <c r="B2520" s="9"/>
      <c r="C2520" s="9"/>
      <c r="D2520" s="9"/>
      <c r="E2520" s="11"/>
      <c r="F2520" s="11"/>
      <c r="G2520" s="14"/>
      <c r="H2520" s="11"/>
      <c r="I2520" s="15">
        <v>5</v>
      </c>
      <c r="J2520" s="11">
        <v>75</v>
      </c>
      <c r="K2520" s="12">
        <f>CEILING(H2519*0.9*J2520/100,2.5)</f>
        <v>95</v>
      </c>
      <c r="M2520" s="9"/>
      <c r="N2520" s="14"/>
      <c r="O2520" s="11"/>
      <c r="P2520" s="15">
        <v>5</v>
      </c>
      <c r="Q2520" s="11">
        <v>65</v>
      </c>
      <c r="R2520" s="12">
        <f>CEILING(O2519*Q2520/100*0.9,5)</f>
        <v>185</v>
      </c>
      <c r="T2520" s="9"/>
      <c r="U2520" s="8">
        <f>IF(V2502&gt;11.5,U2502+2.5,U2502)</f>
        <v>17.5</v>
      </c>
      <c r="V2520" s="4"/>
      <c r="W2520" s="8">
        <f>IF(X2502&gt;11.5,W2502+2.5,W2502)</f>
        <v>35</v>
      </c>
      <c r="X2520" s="24"/>
      <c r="Y2520" s="8">
        <f>IF(Z2502&gt;11.5,Y2502+2,Y2502)</f>
        <v>8</v>
      </c>
      <c r="Z2520" s="24"/>
      <c r="AA2520" s="9"/>
    </row>
    <row r="2521" spans="1:27" ht="16.5" thickTop="1" thickBot="1" x14ac:dyDescent="0.3">
      <c r="A2521" s="9"/>
      <c r="B2521" s="9"/>
      <c r="C2521" s="9"/>
      <c r="D2521" s="9"/>
      <c r="E2521" s="11"/>
      <c r="F2521" s="11"/>
      <c r="G2521" s="14"/>
      <c r="H2521" s="11"/>
      <c r="I2521" s="15">
        <v>3</v>
      </c>
      <c r="J2521" s="11">
        <v>85</v>
      </c>
      <c r="K2521" s="12">
        <f>CEILING(H2519*0.9*J2521/100,2.5)</f>
        <v>107.5</v>
      </c>
      <c r="M2521" s="9"/>
      <c r="N2521" s="14"/>
      <c r="O2521" s="11"/>
      <c r="P2521" s="15">
        <v>5</v>
      </c>
      <c r="Q2521" s="11">
        <v>65</v>
      </c>
      <c r="R2521" s="12">
        <f>CEILING(O2519*Q2521/100*0.9,5)</f>
        <v>185</v>
      </c>
      <c r="T2521" s="9"/>
      <c r="U2521" s="8">
        <f>U2520</f>
        <v>17.5</v>
      </c>
      <c r="V2521" s="3"/>
      <c r="W2521" s="8">
        <f>W2520</f>
        <v>35</v>
      </c>
      <c r="X2521" s="24"/>
      <c r="Y2521" s="8">
        <f>Y2520</f>
        <v>8</v>
      </c>
      <c r="Z2521" s="24"/>
      <c r="AA2521" s="9"/>
    </row>
    <row r="2522" spans="1:27" ht="16.5" thickTop="1" thickBot="1" x14ac:dyDescent="0.3">
      <c r="A2522" s="9"/>
      <c r="B2522" s="9"/>
      <c r="C2522" s="9"/>
      <c r="D2522" s="9"/>
      <c r="E2522" s="11"/>
      <c r="F2522" s="11"/>
      <c r="G2522" s="14"/>
      <c r="H2522" s="11" t="s">
        <v>35</v>
      </c>
      <c r="I2522" s="15">
        <v>1</v>
      </c>
      <c r="J2522" s="11">
        <v>95</v>
      </c>
      <c r="K2522" s="12">
        <f>CEILING(H2519*0.9*J2522/100,2.5)</f>
        <v>120</v>
      </c>
      <c r="M2522" s="9"/>
      <c r="N2522" s="14"/>
      <c r="O2522" s="11"/>
      <c r="P2522" s="15">
        <v>5</v>
      </c>
      <c r="Q2522" s="11">
        <v>75</v>
      </c>
      <c r="R2522" s="12">
        <f>CEILING(O2519*Q2522/100*0.9,5)</f>
        <v>215</v>
      </c>
      <c r="T2522" s="9"/>
      <c r="U2522" s="8">
        <f>U2521</f>
        <v>17.5</v>
      </c>
      <c r="W2522" s="8">
        <f>W2521</f>
        <v>35</v>
      </c>
      <c r="X2522" s="24"/>
      <c r="Y2522" s="8">
        <f>Y2521</f>
        <v>8</v>
      </c>
      <c r="Z2522" s="24"/>
      <c r="AA2522" s="9"/>
    </row>
    <row r="2523" spans="1:27" ht="16.5" thickTop="1" thickBot="1" x14ac:dyDescent="0.3">
      <c r="A2523" s="9"/>
      <c r="B2523" s="9"/>
      <c r="C2523" s="9"/>
      <c r="D2523" s="9"/>
      <c r="E2523" s="11"/>
      <c r="F2523" s="11"/>
      <c r="G2523" s="14"/>
      <c r="H2523" s="11"/>
      <c r="I2523" s="11"/>
      <c r="J2523" s="11"/>
      <c r="K2523" s="11"/>
      <c r="L2523" s="9"/>
      <c r="M2523" s="9"/>
      <c r="N2523" s="14"/>
      <c r="O2523" s="11"/>
      <c r="P2523" s="15">
        <v>5</v>
      </c>
      <c r="Q2523" s="11">
        <v>75</v>
      </c>
      <c r="R2523" s="12">
        <f>CEILING(O2519*Q2523/100*0.9,5)</f>
        <v>215</v>
      </c>
      <c r="T2523" s="9"/>
      <c r="U2523" s="8">
        <f>U2522</f>
        <v>17.5</v>
      </c>
      <c r="W2523" s="8">
        <f>W2522</f>
        <v>35</v>
      </c>
      <c r="X2523" s="25"/>
      <c r="Y2523" s="8">
        <f>Y2522</f>
        <v>8</v>
      </c>
      <c r="Z2523" s="25"/>
      <c r="AA2523" s="9"/>
    </row>
    <row r="2524" spans="1:27" ht="16.5" thickTop="1" thickBot="1" x14ac:dyDescent="0.3">
      <c r="A2524" s="9"/>
      <c r="B2524" s="9"/>
      <c r="C2524" s="9"/>
      <c r="D2524" s="9"/>
      <c r="E2524" s="11"/>
      <c r="F2524" s="11"/>
      <c r="G2524" s="14"/>
      <c r="H2524" s="11"/>
      <c r="I2524" s="11"/>
      <c r="J2524" s="11"/>
      <c r="K2524" s="11"/>
      <c r="L2524" s="9"/>
      <c r="M2524" s="9"/>
      <c r="N2524" s="14"/>
      <c r="O2524" s="11"/>
      <c r="P2524" s="16">
        <v>5</v>
      </c>
      <c r="Q2524" s="11">
        <v>85</v>
      </c>
      <c r="R2524" s="12">
        <f>CEILING(O2519*Q2524/100*0.9,5)</f>
        <v>245</v>
      </c>
      <c r="T2524" s="9"/>
      <c r="U2524" s="9"/>
      <c r="V2524" s="9"/>
      <c r="W2524" s="9"/>
      <c r="X2524" s="9"/>
      <c r="Y2524" s="9"/>
      <c r="Z2524" s="9"/>
      <c r="AA2524" s="9"/>
    </row>
    <row r="2525" spans="1:27" ht="16.5" thickTop="1" thickBot="1" x14ac:dyDescent="0.3">
      <c r="A2525" s="9"/>
      <c r="B2525" s="9"/>
      <c r="C2525">
        <f>IF(H2525&gt;3.4,0,H2525)+IF(O2525&gt;3.4,0,O2525)</f>
        <v>2</v>
      </c>
      <c r="D2525" t="s">
        <v>17</v>
      </c>
      <c r="E2525" t="s">
        <v>2</v>
      </c>
      <c r="F2525" s="9"/>
      <c r="G2525" s="14" t="s">
        <v>14</v>
      </c>
      <c r="H2525" s="11">
        <v>2</v>
      </c>
      <c r="I2525" s="11"/>
      <c r="J2525" s="11"/>
      <c r="K2525" s="11"/>
      <c r="L2525" s="9"/>
      <c r="M2525" s="9"/>
      <c r="N2525" s="14" t="s">
        <v>12</v>
      </c>
      <c r="O2525" s="11">
        <v>4</v>
      </c>
      <c r="P2525" s="11"/>
      <c r="Q2525" s="11"/>
      <c r="R2525" s="11"/>
      <c r="S2525" s="9"/>
      <c r="T2525" s="9"/>
      <c r="U2525" s="9"/>
      <c r="V2525" s="27" t="s">
        <v>47</v>
      </c>
      <c r="W2525" s="9"/>
      <c r="X2525" s="17" t="s">
        <v>27</v>
      </c>
      <c r="Y2525" s="9"/>
      <c r="Z2525" s="9"/>
      <c r="AA2525" s="9"/>
    </row>
    <row r="2526" spans="1:27" ht="31.5" thickTop="1" thickBot="1" x14ac:dyDescent="0.3">
      <c r="A2526" s="9"/>
      <c r="B2526" s="9"/>
      <c r="C2526" s="9"/>
      <c r="D2526" s="9"/>
      <c r="E2526" s="11"/>
      <c r="F2526" s="11"/>
      <c r="G2526" s="14" t="s">
        <v>33</v>
      </c>
      <c r="H2526" s="20">
        <f>H2512</f>
        <v>247.5</v>
      </c>
      <c r="I2526" s="11" t="s">
        <v>31</v>
      </c>
      <c r="J2526" s="11" t="s">
        <v>30</v>
      </c>
      <c r="K2526" s="11" t="s">
        <v>34</v>
      </c>
      <c r="L2526" s="10" t="s">
        <v>32</v>
      </c>
      <c r="M2526" s="10"/>
      <c r="N2526" s="14" t="s">
        <v>33</v>
      </c>
      <c r="O2526" s="20">
        <f>O2512</f>
        <v>272.5</v>
      </c>
      <c r="P2526" s="11" t="s">
        <v>31</v>
      </c>
      <c r="Q2526" s="11" t="s">
        <v>30</v>
      </c>
      <c r="R2526" s="11" t="s">
        <v>34</v>
      </c>
      <c r="S2526" s="10" t="s">
        <v>32</v>
      </c>
      <c r="T2526" s="10"/>
      <c r="U2526" s="26" t="s">
        <v>34</v>
      </c>
      <c r="V2526" s="26" t="s">
        <v>48</v>
      </c>
      <c r="W2526" s="26" t="s">
        <v>34</v>
      </c>
      <c r="X2526" s="26" t="s">
        <v>48</v>
      </c>
      <c r="Y2526" s="9"/>
      <c r="Z2526" s="9"/>
      <c r="AA2526" s="9"/>
    </row>
    <row r="2527" spans="1:27" ht="16.5" thickTop="1" thickBot="1" x14ac:dyDescent="0.3">
      <c r="A2527" s="9"/>
      <c r="B2527" s="9"/>
      <c r="C2527" s="9"/>
      <c r="D2527" s="9"/>
      <c r="E2527" s="11"/>
      <c r="F2527" s="11"/>
      <c r="G2527" s="14"/>
      <c r="H2527" s="11"/>
      <c r="I2527" s="15">
        <v>3</v>
      </c>
      <c r="J2527" s="11">
        <v>70</v>
      </c>
      <c r="K2527" s="12">
        <f>CEILING(H2526*J2527/100*0.9,2.5)</f>
        <v>157.5</v>
      </c>
      <c r="M2527" s="9"/>
      <c r="N2527" s="14"/>
      <c r="O2527" s="11"/>
      <c r="P2527" s="15">
        <v>5</v>
      </c>
      <c r="Q2527" s="11">
        <v>40</v>
      </c>
      <c r="R2527" s="12">
        <f>CEILING(O2526*Q2527/100*0.9,5)</f>
        <v>100</v>
      </c>
      <c r="T2527" s="9"/>
      <c r="U2527" s="8">
        <f>IF(V2509&gt;11.5,U2509+2.5,U2509)</f>
        <v>60</v>
      </c>
      <c r="W2527" s="8">
        <f>IF(X2509&gt;11.5,W2509+2.5,W2509)</f>
        <v>42.5</v>
      </c>
      <c r="X2527" s="24"/>
      <c r="Y2527" s="9"/>
      <c r="Z2527" s="9"/>
      <c r="AA2527" s="9"/>
    </row>
    <row r="2528" spans="1:27" ht="16.5" thickTop="1" thickBot="1" x14ac:dyDescent="0.3">
      <c r="A2528" s="9"/>
      <c r="B2528" s="9"/>
      <c r="C2528" s="9"/>
      <c r="D2528" s="9"/>
      <c r="E2528" s="11"/>
      <c r="F2528" s="11"/>
      <c r="G2528" s="14"/>
      <c r="H2528" s="11"/>
      <c r="I2528" s="15">
        <v>3</v>
      </c>
      <c r="J2528" s="11">
        <v>70</v>
      </c>
      <c r="K2528" s="12">
        <f>CEILING(H2526*J2528/100*0.9,2.5)</f>
        <v>157.5</v>
      </c>
      <c r="M2528" s="9"/>
      <c r="N2528" s="14"/>
      <c r="O2528" s="11"/>
      <c r="P2528" s="15">
        <v>5</v>
      </c>
      <c r="Q2528" s="11">
        <v>40</v>
      </c>
      <c r="R2528" s="12">
        <f>CEILING(O2526*Q2528/100*0.9,5)</f>
        <v>100</v>
      </c>
      <c r="T2528" s="9"/>
      <c r="U2528" s="8">
        <f>U2527</f>
        <v>60</v>
      </c>
      <c r="W2528" s="8">
        <f>W2527</f>
        <v>42.5</v>
      </c>
      <c r="X2528" s="24"/>
      <c r="Y2528" s="9"/>
      <c r="Z2528" s="9"/>
      <c r="AA2528" s="9"/>
    </row>
    <row r="2529" spans="1:27" ht="16.5" thickTop="1" thickBot="1" x14ac:dyDescent="0.3">
      <c r="A2529" s="9"/>
      <c r="B2529" s="9"/>
      <c r="C2529" s="9"/>
      <c r="D2529" s="9"/>
      <c r="E2529" s="11"/>
      <c r="F2529" s="11"/>
      <c r="G2529" s="14"/>
      <c r="H2529" s="11"/>
      <c r="I2529" s="15">
        <v>3</v>
      </c>
      <c r="J2529" s="11">
        <v>80</v>
      </c>
      <c r="K2529" s="12">
        <f>CEILING(H2526*J2529/100*0.9,2.5)</f>
        <v>180</v>
      </c>
      <c r="M2529" s="9"/>
      <c r="N2529" s="14"/>
      <c r="O2529" s="11"/>
      <c r="P2529" s="15">
        <v>5</v>
      </c>
      <c r="Q2529" s="11">
        <v>50</v>
      </c>
      <c r="R2529" s="12">
        <f>CEILING(O2526*Q2529/100*0.9,5)</f>
        <v>125</v>
      </c>
      <c r="T2529" s="9"/>
      <c r="U2529" s="8">
        <f>U2528</f>
        <v>60</v>
      </c>
      <c r="W2529" s="8">
        <f>W2528</f>
        <v>42.5</v>
      </c>
      <c r="X2529" s="24"/>
      <c r="Y2529" s="9"/>
      <c r="Z2529" s="9"/>
      <c r="AA2529" s="9"/>
    </row>
    <row r="2530" spans="1:27" ht="16.5" thickTop="1" thickBot="1" x14ac:dyDescent="0.3">
      <c r="A2530" s="9"/>
      <c r="B2530" s="9"/>
      <c r="C2530" s="9"/>
      <c r="D2530" s="9"/>
      <c r="E2530" s="11"/>
      <c r="F2530" s="11"/>
      <c r="G2530" s="14"/>
      <c r="H2530" s="11"/>
      <c r="I2530" s="15">
        <v>3</v>
      </c>
      <c r="J2530" s="11">
        <v>80</v>
      </c>
      <c r="K2530" s="12">
        <f>CEILING(H2526*J2530/100*0.9,2.5)</f>
        <v>180</v>
      </c>
      <c r="M2530" s="9"/>
      <c r="N2530" s="14"/>
      <c r="O2530" s="11"/>
      <c r="P2530" s="15">
        <v>5</v>
      </c>
      <c r="Q2530" s="11">
        <v>50</v>
      </c>
      <c r="R2530" s="12">
        <f>CEILING(O2526*Q2530/100*0.9,5)</f>
        <v>125</v>
      </c>
      <c r="T2530" s="9"/>
      <c r="U2530" s="8">
        <f>U2529</f>
        <v>60</v>
      </c>
      <c r="W2530" s="8">
        <f>W2529</f>
        <v>42.5</v>
      </c>
      <c r="X2530" s="25"/>
      <c r="Y2530" s="9"/>
      <c r="Z2530" s="9"/>
      <c r="AA2530" s="9"/>
    </row>
    <row r="2531" spans="1:27" ht="16.5" thickTop="1" thickBot="1" x14ac:dyDescent="0.3">
      <c r="A2531" s="9"/>
      <c r="B2531" s="9"/>
      <c r="C2531" s="9"/>
      <c r="D2531" s="9"/>
      <c r="E2531" s="11"/>
      <c r="F2531" s="11"/>
      <c r="G2531" s="14"/>
      <c r="H2531" s="11"/>
      <c r="I2531" s="15">
        <v>3</v>
      </c>
      <c r="J2531" s="11">
        <v>90</v>
      </c>
      <c r="K2531" s="12">
        <f>CEILING(H2526*J2531/100*0.9,2.5)</f>
        <v>202.5</v>
      </c>
      <c r="M2531" s="9"/>
      <c r="N2531" s="14"/>
      <c r="O2531" s="11"/>
      <c r="P2531" s="15">
        <v>5</v>
      </c>
      <c r="Q2531" s="11">
        <v>60</v>
      </c>
      <c r="R2531" s="12">
        <f>CEILING(O2526*Q2531/100*0.9,5)</f>
        <v>150</v>
      </c>
      <c r="T2531" s="9"/>
      <c r="U2531" s="9"/>
      <c r="V2531" s="9"/>
      <c r="W2531" s="9"/>
      <c r="X2531" s="9"/>
      <c r="Y2531" s="9"/>
      <c r="Z2531" s="9"/>
      <c r="AA2531" s="9"/>
    </row>
    <row r="2532" spans="1:27" ht="16.5" thickTop="1" thickBot="1" x14ac:dyDescent="0.3">
      <c r="A2532" s="9"/>
      <c r="B2532" s="1" t="s">
        <v>188</v>
      </c>
      <c r="C2532" s="18">
        <f>IF(H2532&gt;3.4,0,H2532)+IF(O2532&gt;3.4,0,O2532)</f>
        <v>4</v>
      </c>
      <c r="D2532" s="18" t="s">
        <v>15</v>
      </c>
      <c r="E2532" s="34" t="s">
        <v>2</v>
      </c>
      <c r="F2532" s="11"/>
      <c r="G2532" s="14" t="s">
        <v>14</v>
      </c>
      <c r="H2532" s="11">
        <v>3</v>
      </c>
      <c r="I2532" s="11"/>
      <c r="J2532" s="11"/>
      <c r="K2532" s="11"/>
      <c r="L2532" s="9"/>
      <c r="M2532" s="9"/>
      <c r="N2532" s="14" t="s">
        <v>12</v>
      </c>
      <c r="O2532" s="11">
        <v>1</v>
      </c>
      <c r="P2532" s="11"/>
      <c r="Q2532" s="11"/>
      <c r="R2532" s="11"/>
      <c r="S2532" s="9"/>
      <c r="T2532" s="9"/>
      <c r="U2532" s="30"/>
      <c r="V2532" s="29" t="s">
        <v>49</v>
      </c>
      <c r="W2532" s="9"/>
      <c r="X2532" s="31" t="s">
        <v>27</v>
      </c>
      <c r="Y2532" s="9"/>
      <c r="Z2532" s="9"/>
      <c r="AA2532" s="9"/>
    </row>
    <row r="2533" spans="1:27" ht="31.5" thickTop="1" thickBot="1" x14ac:dyDescent="0.3">
      <c r="A2533" s="9"/>
      <c r="B2533" s="9"/>
      <c r="C2533" s="9"/>
      <c r="D2533" s="9"/>
      <c r="E2533" s="11"/>
      <c r="F2533" s="11"/>
      <c r="G2533" s="14"/>
      <c r="H2533" s="20">
        <f>H2526</f>
        <v>247.5</v>
      </c>
      <c r="I2533" s="11" t="s">
        <v>31</v>
      </c>
      <c r="J2533" s="11" t="s">
        <v>30</v>
      </c>
      <c r="K2533" s="11" t="s">
        <v>34</v>
      </c>
      <c r="L2533" s="10" t="s">
        <v>32</v>
      </c>
      <c r="M2533" s="10"/>
      <c r="N2533" s="14" t="s">
        <v>33</v>
      </c>
      <c r="O2533" s="20">
        <f>O2512+IF(S2515&lt;3.5,2.5,5)</f>
        <v>275</v>
      </c>
      <c r="P2533" s="11" t="s">
        <v>31</v>
      </c>
      <c r="Q2533" s="11" t="s">
        <v>30</v>
      </c>
      <c r="R2533" s="11" t="s">
        <v>34</v>
      </c>
      <c r="S2533" s="10" t="s">
        <v>32</v>
      </c>
      <c r="T2533" s="10"/>
      <c r="U2533" s="26" t="s">
        <v>34</v>
      </c>
      <c r="V2533" s="26" t="s">
        <v>48</v>
      </c>
      <c r="W2533" s="26" t="s">
        <v>34</v>
      </c>
      <c r="X2533" s="26" t="s">
        <v>48</v>
      </c>
      <c r="Y2533" s="9"/>
      <c r="Z2533" s="9"/>
      <c r="AA2533" s="9"/>
    </row>
    <row r="2534" spans="1:27" ht="16.5" thickTop="1" thickBot="1" x14ac:dyDescent="0.3">
      <c r="A2534" s="9"/>
      <c r="B2534" s="9"/>
      <c r="C2534" s="9"/>
      <c r="D2534" s="9"/>
      <c r="E2534" s="11"/>
      <c r="F2534" s="11"/>
      <c r="G2534" s="14"/>
      <c r="H2534" s="11"/>
      <c r="I2534" s="15">
        <v>5</v>
      </c>
      <c r="J2534" s="11">
        <v>75</v>
      </c>
      <c r="K2534" s="12">
        <f>CEILING(H2533*0.9*J2534/100,2.5)</f>
        <v>167.5</v>
      </c>
      <c r="M2534" s="9"/>
      <c r="N2534" s="14"/>
      <c r="O2534" s="11"/>
      <c r="P2534" s="15">
        <v>5</v>
      </c>
      <c r="Q2534" s="11">
        <v>65</v>
      </c>
      <c r="R2534" s="12">
        <f>CEILING(O2533*Q2534/100*0.9,5)</f>
        <v>165</v>
      </c>
      <c r="T2534" s="9"/>
      <c r="U2534" s="8">
        <f>IF(V2516&gt;11.5,U2516+2.5,U2516)</f>
        <v>70</v>
      </c>
      <c r="V2534" s="4"/>
      <c r="W2534" s="8">
        <f>IF(X2530&gt;11.5,W2530+2.5,W2530)</f>
        <v>42.5</v>
      </c>
      <c r="X2534" s="24"/>
      <c r="Y2534" s="9"/>
      <c r="Z2534" s="9"/>
      <c r="AA2534" s="9"/>
    </row>
    <row r="2535" spans="1:27" ht="16.5" thickTop="1" thickBot="1" x14ac:dyDescent="0.3">
      <c r="A2535" s="9"/>
      <c r="B2535" s="9"/>
      <c r="C2535" s="9"/>
      <c r="D2535" s="9"/>
      <c r="E2535" s="11"/>
      <c r="F2535" s="11"/>
      <c r="G2535" s="14"/>
      <c r="H2535" s="11"/>
      <c r="I2535" s="15">
        <v>3</v>
      </c>
      <c r="J2535" s="11">
        <v>85</v>
      </c>
      <c r="K2535" s="12">
        <f>CEILING(H2533*0.9*J2535/100,2.5)</f>
        <v>190</v>
      </c>
      <c r="M2535" s="9"/>
      <c r="N2535" s="14"/>
      <c r="O2535" s="11"/>
      <c r="P2535" s="15">
        <v>5</v>
      </c>
      <c r="Q2535" s="11">
        <v>65</v>
      </c>
      <c r="R2535" s="12">
        <f>CEILING(O2533*Q2535/100*0.9,5)</f>
        <v>165</v>
      </c>
      <c r="T2535" s="9"/>
      <c r="U2535" s="8">
        <f>U2534</f>
        <v>70</v>
      </c>
      <c r="V2535" s="4"/>
      <c r="W2535" s="8">
        <f>W2534</f>
        <v>42.5</v>
      </c>
      <c r="X2535" s="24"/>
      <c r="Y2535" s="9"/>
      <c r="Z2535" s="9"/>
      <c r="AA2535" s="9"/>
    </row>
    <row r="2536" spans="1:27" ht="16.5" thickTop="1" thickBot="1" x14ac:dyDescent="0.3">
      <c r="A2536" s="9"/>
      <c r="B2536" s="9"/>
      <c r="C2536" s="9"/>
      <c r="D2536" s="9"/>
      <c r="E2536" s="11"/>
      <c r="F2536" s="11"/>
      <c r="G2536" s="14"/>
      <c r="H2536" s="11" t="s">
        <v>35</v>
      </c>
      <c r="I2536" s="15">
        <v>1</v>
      </c>
      <c r="J2536" s="11">
        <v>95</v>
      </c>
      <c r="K2536" s="12">
        <f>CEILING(H2533*0.9*J2536/100,2.5)</f>
        <v>212.5</v>
      </c>
      <c r="M2536" s="9"/>
      <c r="N2536" s="14"/>
      <c r="O2536" s="11"/>
      <c r="P2536" s="15">
        <v>5</v>
      </c>
      <c r="Q2536" s="11">
        <v>75</v>
      </c>
      <c r="R2536" s="12">
        <f>CEILING(O2533*Q2536/100*0.9,5)</f>
        <v>190</v>
      </c>
      <c r="T2536" s="9"/>
      <c r="U2536" s="8">
        <f>U2535</f>
        <v>70</v>
      </c>
      <c r="V2536" s="4"/>
      <c r="W2536" s="8">
        <f>W2535</f>
        <v>42.5</v>
      </c>
      <c r="X2536" s="24"/>
      <c r="Y2536" s="9"/>
      <c r="Z2536" s="9"/>
      <c r="AA2536" s="9"/>
    </row>
    <row r="2537" spans="1:27" ht="16.5" thickTop="1" thickBot="1" x14ac:dyDescent="0.3">
      <c r="A2537" s="9"/>
      <c r="B2537" s="9"/>
      <c r="C2537" s="9"/>
      <c r="D2537" s="9"/>
      <c r="E2537" s="11"/>
      <c r="F2537" s="11"/>
      <c r="G2537" s="14"/>
      <c r="H2537" s="11"/>
      <c r="I2537" s="11"/>
      <c r="J2537" s="11"/>
      <c r="K2537" s="11"/>
      <c r="L2537" s="9"/>
      <c r="M2537" s="9"/>
      <c r="N2537" s="14"/>
      <c r="O2537" s="11"/>
      <c r="P2537" s="15">
        <v>5</v>
      </c>
      <c r="Q2537" s="11">
        <v>75</v>
      </c>
      <c r="R2537" s="12">
        <f>CEILING(O2533*Q2537/100*0.9,5)</f>
        <v>190</v>
      </c>
      <c r="T2537" s="9"/>
      <c r="U2537" s="8">
        <f>U2536</f>
        <v>70</v>
      </c>
      <c r="V2537" s="4"/>
      <c r="W2537" s="8">
        <f>W2536</f>
        <v>42.5</v>
      </c>
      <c r="X2537" s="25"/>
      <c r="Y2537" s="9"/>
      <c r="Z2537" s="9"/>
      <c r="AA2537" s="9"/>
    </row>
    <row r="2538" spans="1:27" ht="16.5" thickTop="1" thickBot="1" x14ac:dyDescent="0.3">
      <c r="A2538" s="9"/>
      <c r="B2538" s="9"/>
      <c r="C2538" s="9"/>
      <c r="D2538" s="9"/>
      <c r="E2538" s="11"/>
      <c r="F2538" s="11"/>
      <c r="G2538" s="14"/>
      <c r="H2538" s="11"/>
      <c r="I2538" s="11"/>
      <c r="J2538" s="11"/>
      <c r="K2538" s="11"/>
      <c r="L2538" s="9"/>
      <c r="M2538" s="9"/>
      <c r="N2538" s="14"/>
      <c r="O2538" s="11"/>
      <c r="P2538" s="16">
        <v>5</v>
      </c>
      <c r="Q2538" s="11">
        <v>85</v>
      </c>
      <c r="R2538" s="12">
        <f>CEILING(O2533*Q2538/100*0.9,5)</f>
        <v>215</v>
      </c>
      <c r="T2538" s="9"/>
      <c r="U2538" s="9"/>
      <c r="V2538" s="9"/>
      <c r="W2538" s="9"/>
      <c r="X2538" s="9"/>
      <c r="Y2538" s="9"/>
      <c r="Z2538" s="9"/>
      <c r="AA2538" s="9"/>
    </row>
    <row r="2539" spans="1:27" ht="16.5" thickTop="1" thickBot="1" x14ac:dyDescent="0.3">
      <c r="A2539" s="9"/>
      <c r="B2539" s="9"/>
      <c r="C2539">
        <f>IF(H2539&gt;3.4,0,H2539)+IF(O2539&gt;3.4,0,O2539)</f>
        <v>2</v>
      </c>
      <c r="D2539" t="s">
        <v>16</v>
      </c>
      <c r="E2539" t="s">
        <v>3</v>
      </c>
      <c r="F2539" s="9"/>
      <c r="G2539" s="14" t="s">
        <v>4</v>
      </c>
      <c r="H2539" s="11">
        <v>4</v>
      </c>
      <c r="I2539" s="11"/>
      <c r="J2539" s="11"/>
      <c r="K2539" s="11"/>
      <c r="L2539" s="9"/>
      <c r="M2539" s="9"/>
      <c r="N2539" s="14" t="s">
        <v>13</v>
      </c>
      <c r="O2539" s="11">
        <v>2</v>
      </c>
      <c r="P2539" s="11"/>
      <c r="Q2539" s="11"/>
      <c r="R2539" s="11"/>
      <c r="S2539" s="9"/>
      <c r="T2539" s="9"/>
      <c r="U2539" s="9"/>
      <c r="V2539" s="28" t="s">
        <v>28</v>
      </c>
      <c r="W2539" s="9"/>
      <c r="X2539" s="27" t="s">
        <v>25</v>
      </c>
      <c r="Y2539" s="9"/>
      <c r="Z2539" s="27" t="s">
        <v>26</v>
      </c>
      <c r="AA2539" s="9"/>
    </row>
    <row r="2540" spans="1:27" ht="31.5" thickTop="1" thickBot="1" x14ac:dyDescent="0.3">
      <c r="A2540" s="9"/>
      <c r="B2540" s="9"/>
      <c r="C2540" s="9"/>
      <c r="D2540" s="9"/>
      <c r="E2540" s="11"/>
      <c r="F2540" s="11"/>
      <c r="G2540" s="14" t="s">
        <v>33</v>
      </c>
      <c r="H2540" s="20">
        <f>H2519</f>
        <v>137.5</v>
      </c>
      <c r="I2540" s="11" t="s">
        <v>31</v>
      </c>
      <c r="J2540" s="11" t="s">
        <v>30</v>
      </c>
      <c r="K2540" s="11" t="s">
        <v>34</v>
      </c>
      <c r="L2540" s="10" t="s">
        <v>32</v>
      </c>
      <c r="M2540" s="10"/>
      <c r="N2540" s="14" t="s">
        <v>33</v>
      </c>
      <c r="O2540" s="20">
        <f>O2519</f>
        <v>315</v>
      </c>
      <c r="P2540" s="11" t="s">
        <v>31</v>
      </c>
      <c r="Q2540" s="11" t="s">
        <v>30</v>
      </c>
      <c r="R2540" s="11" t="s">
        <v>34</v>
      </c>
      <c r="S2540" s="10" t="s">
        <v>32</v>
      </c>
      <c r="T2540" s="10"/>
      <c r="U2540" s="26" t="s">
        <v>34</v>
      </c>
      <c r="V2540" s="26" t="s">
        <v>48</v>
      </c>
      <c r="W2540" s="26" t="s">
        <v>34</v>
      </c>
      <c r="X2540" s="26" t="s">
        <v>48</v>
      </c>
      <c r="Y2540" s="26" t="s">
        <v>34</v>
      </c>
      <c r="Z2540" s="26" t="s">
        <v>48</v>
      </c>
      <c r="AA2540" s="9"/>
    </row>
    <row r="2541" spans="1:27" ht="16.5" thickTop="1" thickBot="1" x14ac:dyDescent="0.3">
      <c r="A2541" s="9"/>
      <c r="B2541" s="9"/>
      <c r="C2541" s="9"/>
      <c r="D2541" s="9"/>
      <c r="E2541" s="11"/>
      <c r="F2541" s="11"/>
      <c r="G2541" s="14"/>
      <c r="H2541" s="11"/>
      <c r="I2541" s="15">
        <v>5</v>
      </c>
      <c r="J2541" s="11">
        <v>40</v>
      </c>
      <c r="K2541" s="12">
        <f>CEILING(H2540*J2541/100*0.9,2.5)</f>
        <v>50</v>
      </c>
      <c r="M2541" s="9"/>
      <c r="N2541" s="14"/>
      <c r="O2541" s="11"/>
      <c r="P2541" s="15">
        <v>3</v>
      </c>
      <c r="Q2541" s="11">
        <v>70</v>
      </c>
      <c r="R2541" s="12">
        <f>CEILING(O2540*Q2541/100*0.9,5)</f>
        <v>200</v>
      </c>
      <c r="T2541" s="9"/>
      <c r="U2541" s="8">
        <f>IF(V2523&gt;11.5,U2523+2.5,U2523)</f>
        <v>17.5</v>
      </c>
      <c r="V2541" s="4"/>
      <c r="W2541" s="8">
        <f>IF(X2523&gt;11.5,W2523+2.5,W2523)</f>
        <v>35</v>
      </c>
      <c r="X2541" s="24"/>
      <c r="Y2541" s="8">
        <f>IF(Z2523&gt;11.5,Y2523+2,Y2523)</f>
        <v>8</v>
      </c>
      <c r="Z2541" s="24"/>
      <c r="AA2541" s="9"/>
    </row>
    <row r="2542" spans="1:27" ht="16.5" thickTop="1" thickBot="1" x14ac:dyDescent="0.3">
      <c r="A2542" s="9"/>
      <c r="B2542" s="9"/>
      <c r="C2542" s="9"/>
      <c r="D2542" s="9"/>
      <c r="E2542" s="11"/>
      <c r="F2542" s="11"/>
      <c r="G2542" s="14"/>
      <c r="H2542" s="11"/>
      <c r="I2542" s="15">
        <v>5</v>
      </c>
      <c r="J2542" s="11">
        <v>40</v>
      </c>
      <c r="K2542" s="12">
        <f>CEILING(H2540*J2542/100*0.9,2.5)</f>
        <v>50</v>
      </c>
      <c r="M2542" s="9"/>
      <c r="N2542" s="14"/>
      <c r="O2542" s="11"/>
      <c r="P2542" s="15">
        <v>3</v>
      </c>
      <c r="Q2542" s="11">
        <v>70</v>
      </c>
      <c r="R2542" s="12">
        <f>CEILING(O2540*Q2542/100*0.9,5)</f>
        <v>200</v>
      </c>
      <c r="T2542" s="9"/>
      <c r="U2542" s="8">
        <f>U2541</f>
        <v>17.5</v>
      </c>
      <c r="V2542" s="3"/>
      <c r="W2542" s="8">
        <f>W2541</f>
        <v>35</v>
      </c>
      <c r="X2542" s="24"/>
      <c r="Y2542" s="8">
        <f>Y2541</f>
        <v>8</v>
      </c>
      <c r="Z2542" s="24"/>
      <c r="AA2542" s="9"/>
    </row>
    <row r="2543" spans="1:27" ht="16.5" thickTop="1" thickBot="1" x14ac:dyDescent="0.3">
      <c r="A2543" s="9"/>
      <c r="B2543" s="9"/>
      <c r="C2543" s="9"/>
      <c r="D2543" s="9"/>
      <c r="E2543" s="11"/>
      <c r="F2543" s="11"/>
      <c r="G2543" s="14"/>
      <c r="H2543" s="11"/>
      <c r="I2543" s="15">
        <v>5</v>
      </c>
      <c r="J2543" s="11">
        <v>50</v>
      </c>
      <c r="K2543" s="12">
        <f>CEILING(H2540*J2543/100*0.9,2.5)</f>
        <v>62.5</v>
      </c>
      <c r="M2543" s="9"/>
      <c r="N2543" s="14"/>
      <c r="O2543" s="11"/>
      <c r="P2543" s="15">
        <v>3</v>
      </c>
      <c r="Q2543" s="11">
        <v>80</v>
      </c>
      <c r="R2543" s="12">
        <f>CEILING(O2540*Q2543/100*0.9,5)</f>
        <v>230</v>
      </c>
      <c r="T2543" s="9"/>
      <c r="U2543" s="8">
        <f>U2542</f>
        <v>17.5</v>
      </c>
      <c r="W2543" s="8">
        <f>W2542</f>
        <v>35</v>
      </c>
      <c r="X2543" s="24"/>
      <c r="Y2543" s="8">
        <f>Y2542</f>
        <v>8</v>
      </c>
      <c r="Z2543" s="24"/>
      <c r="AA2543" s="9"/>
    </row>
    <row r="2544" spans="1:27" ht="16.5" thickTop="1" thickBot="1" x14ac:dyDescent="0.3">
      <c r="A2544" s="9"/>
      <c r="B2544" s="9"/>
      <c r="C2544" s="9"/>
      <c r="D2544" s="9"/>
      <c r="E2544" s="11"/>
      <c r="F2544" s="11"/>
      <c r="G2544" s="14"/>
      <c r="H2544" s="11"/>
      <c r="I2544" s="15">
        <v>5</v>
      </c>
      <c r="J2544" s="11">
        <v>50</v>
      </c>
      <c r="K2544" s="12">
        <f>CEILING(H2540*J2544/100*0.9,2.5)</f>
        <v>62.5</v>
      </c>
      <c r="M2544" s="9"/>
      <c r="N2544" s="14"/>
      <c r="O2544" s="11"/>
      <c r="P2544" s="15">
        <v>3</v>
      </c>
      <c r="Q2544" s="11">
        <v>80</v>
      </c>
      <c r="R2544" s="12">
        <f>CEILING(O2540*Q2544/100*0.9,5)</f>
        <v>230</v>
      </c>
      <c r="T2544" s="9"/>
      <c r="U2544" s="8">
        <f>U2543</f>
        <v>17.5</v>
      </c>
      <c r="W2544" s="8">
        <f>W2543</f>
        <v>35</v>
      </c>
      <c r="X2544" s="25"/>
      <c r="Y2544" s="8">
        <f>Y2543</f>
        <v>8</v>
      </c>
      <c r="Z2544" s="25"/>
      <c r="AA2544" s="9"/>
    </row>
    <row r="2545" spans="1:27" ht="16.5" thickTop="1" thickBot="1" x14ac:dyDescent="0.3">
      <c r="A2545" s="9"/>
      <c r="B2545" s="9"/>
      <c r="C2545" s="9"/>
      <c r="D2545" s="9"/>
      <c r="E2545" s="11"/>
      <c r="F2545" s="11"/>
      <c r="G2545" s="14"/>
      <c r="H2545" s="11"/>
      <c r="I2545" s="16">
        <v>5</v>
      </c>
      <c r="J2545" s="11">
        <v>60</v>
      </c>
      <c r="K2545" s="12">
        <f>CEILING(H2540*J2545/100*0.9,2.5)</f>
        <v>75</v>
      </c>
      <c r="M2545" s="9"/>
      <c r="N2545" s="14"/>
      <c r="O2545" s="11"/>
      <c r="P2545" s="16">
        <v>3</v>
      </c>
      <c r="Q2545" s="11">
        <v>90</v>
      </c>
      <c r="R2545" s="12">
        <f>CEILING(O2540*Q2545/100*0.9,5)</f>
        <v>260</v>
      </c>
      <c r="T2545" s="9"/>
      <c r="U2545" s="9"/>
      <c r="V2545" s="9"/>
      <c r="W2545" s="9"/>
      <c r="X2545" s="9"/>
      <c r="Y2545" s="9"/>
      <c r="Z2545" s="9"/>
      <c r="AA2545" s="9"/>
    </row>
    <row r="2546" spans="1:27" ht="16.5" thickTop="1" thickBot="1" x14ac:dyDescent="0.3">
      <c r="A2546" s="9"/>
      <c r="B2546" s="9"/>
      <c r="C2546">
        <f>IF(H2546&gt;3.4,0,H2546)+IF(O2546&gt;3.4,0,O2546)</f>
        <v>2</v>
      </c>
      <c r="D2546" t="s">
        <v>17</v>
      </c>
      <c r="E2546" t="s">
        <v>2</v>
      </c>
      <c r="F2546" s="9"/>
      <c r="G2546" s="14" t="s">
        <v>14</v>
      </c>
      <c r="H2546" s="11">
        <v>4</v>
      </c>
      <c r="I2546" s="11"/>
      <c r="J2546" s="11"/>
      <c r="K2546" s="11"/>
      <c r="L2546" s="9"/>
      <c r="M2546" s="9"/>
      <c r="N2546" s="14" t="s">
        <v>12</v>
      </c>
      <c r="O2546" s="11">
        <v>2</v>
      </c>
      <c r="P2546" s="11"/>
      <c r="Q2546" s="11"/>
      <c r="R2546" s="11"/>
      <c r="S2546" s="9"/>
      <c r="T2546" s="9"/>
      <c r="U2546" s="9"/>
      <c r="V2546" s="27" t="s">
        <v>47</v>
      </c>
      <c r="W2546" s="9"/>
      <c r="X2546" s="17" t="s">
        <v>27</v>
      </c>
      <c r="Y2546" s="9"/>
      <c r="Z2546" s="9"/>
      <c r="AA2546" s="9"/>
    </row>
    <row r="2547" spans="1:27" ht="31.5" thickTop="1" thickBot="1" x14ac:dyDescent="0.3">
      <c r="A2547" s="9"/>
      <c r="B2547" s="9"/>
      <c r="C2547" s="9"/>
      <c r="D2547" s="9"/>
      <c r="E2547" s="11"/>
      <c r="F2547" s="11"/>
      <c r="G2547" s="14" t="s">
        <v>33</v>
      </c>
      <c r="H2547" s="20">
        <f>H2533</f>
        <v>247.5</v>
      </c>
      <c r="I2547" s="11" t="s">
        <v>31</v>
      </c>
      <c r="J2547" s="11" t="s">
        <v>30</v>
      </c>
      <c r="K2547" s="11" t="s">
        <v>34</v>
      </c>
      <c r="L2547" s="10" t="s">
        <v>32</v>
      </c>
      <c r="M2547" s="10"/>
      <c r="N2547" s="14" t="s">
        <v>33</v>
      </c>
      <c r="O2547" s="20">
        <f>O2533</f>
        <v>275</v>
      </c>
      <c r="P2547" s="11" t="s">
        <v>31</v>
      </c>
      <c r="Q2547" s="11" t="s">
        <v>30</v>
      </c>
      <c r="R2547" s="11" t="s">
        <v>34</v>
      </c>
      <c r="S2547" s="10" t="s">
        <v>32</v>
      </c>
      <c r="T2547" s="10"/>
      <c r="U2547" s="26" t="s">
        <v>34</v>
      </c>
      <c r="V2547" s="26" t="s">
        <v>48</v>
      </c>
      <c r="W2547" s="26" t="s">
        <v>34</v>
      </c>
      <c r="X2547" s="26" t="s">
        <v>48</v>
      </c>
      <c r="Y2547" s="9"/>
      <c r="Z2547" s="9"/>
      <c r="AA2547" s="9"/>
    </row>
    <row r="2548" spans="1:27" ht="16.5" thickTop="1" thickBot="1" x14ac:dyDescent="0.3">
      <c r="A2548" s="9"/>
      <c r="B2548" s="9"/>
      <c r="C2548" s="9"/>
      <c r="D2548" s="9"/>
      <c r="E2548" s="11"/>
      <c r="F2548" s="11"/>
      <c r="G2548" s="14"/>
      <c r="H2548" s="11"/>
      <c r="I2548" s="15">
        <v>5</v>
      </c>
      <c r="J2548" s="11">
        <v>40</v>
      </c>
      <c r="K2548" s="12">
        <f>CEILING(H2547*J2548/100*0.9,2.5)</f>
        <v>90</v>
      </c>
      <c r="M2548" s="9"/>
      <c r="N2548" s="14"/>
      <c r="O2548" s="11"/>
      <c r="P2548" s="15">
        <v>3</v>
      </c>
      <c r="Q2548" s="11">
        <v>70</v>
      </c>
      <c r="R2548" s="12">
        <f>CEILING(O2547*Q2548/100*0.9,5)</f>
        <v>175</v>
      </c>
      <c r="T2548" s="9"/>
      <c r="U2548" s="8">
        <f>IF(V2530&gt;11.5,U2530+2.5,U2530)</f>
        <v>60</v>
      </c>
      <c r="W2548" s="8">
        <f>IF(X2530&gt;11.5,W2530+2.5,W2530)</f>
        <v>42.5</v>
      </c>
      <c r="X2548" s="24"/>
      <c r="Y2548" s="9"/>
      <c r="Z2548" s="9"/>
      <c r="AA2548" s="9"/>
    </row>
    <row r="2549" spans="1:27" ht="16.5" thickTop="1" thickBot="1" x14ac:dyDescent="0.3">
      <c r="A2549" s="9"/>
      <c r="B2549" s="9"/>
      <c r="C2549" s="9"/>
      <c r="D2549" s="9"/>
      <c r="E2549" s="11"/>
      <c r="F2549" s="11"/>
      <c r="G2549" s="14"/>
      <c r="H2549" s="11"/>
      <c r="I2549" s="15">
        <v>5</v>
      </c>
      <c r="J2549" s="11">
        <v>40</v>
      </c>
      <c r="K2549" s="12">
        <f>CEILING(H2547*J2549/100*0.9,2.5)</f>
        <v>90</v>
      </c>
      <c r="M2549" s="9"/>
      <c r="N2549" s="14"/>
      <c r="O2549" s="11"/>
      <c r="P2549" s="15">
        <v>3</v>
      </c>
      <c r="Q2549" s="11">
        <v>70</v>
      </c>
      <c r="R2549" s="12">
        <f>CEILING(O2547*Q2549/100*0.9,5)</f>
        <v>175</v>
      </c>
      <c r="T2549" s="9"/>
      <c r="U2549" s="8">
        <f>U2548</f>
        <v>60</v>
      </c>
      <c r="W2549" s="8">
        <f>W2548</f>
        <v>42.5</v>
      </c>
      <c r="X2549" s="24"/>
      <c r="Y2549" s="9"/>
      <c r="Z2549" s="9"/>
      <c r="AA2549" s="9"/>
    </row>
    <row r="2550" spans="1:27" ht="16.5" thickTop="1" thickBot="1" x14ac:dyDescent="0.3">
      <c r="A2550" s="9"/>
      <c r="B2550" s="9"/>
      <c r="C2550" s="9"/>
      <c r="D2550" s="9"/>
      <c r="E2550" s="11"/>
      <c r="F2550" s="11"/>
      <c r="G2550" s="14"/>
      <c r="H2550" s="11"/>
      <c r="I2550" s="15">
        <v>5</v>
      </c>
      <c r="J2550" s="11">
        <v>50</v>
      </c>
      <c r="K2550" s="12">
        <f>CEILING(H2547*J2550/100*0.9,2.5)</f>
        <v>112.5</v>
      </c>
      <c r="M2550" s="9"/>
      <c r="N2550" s="14"/>
      <c r="O2550" s="11"/>
      <c r="P2550" s="15">
        <v>3</v>
      </c>
      <c r="Q2550" s="11">
        <v>80</v>
      </c>
      <c r="R2550" s="12">
        <f>CEILING(O2547*Q2550/100*0.9,5)</f>
        <v>200</v>
      </c>
      <c r="T2550" s="9"/>
      <c r="U2550" s="8">
        <f>U2549</f>
        <v>60</v>
      </c>
      <c r="W2550" s="8">
        <f>W2549</f>
        <v>42.5</v>
      </c>
      <c r="X2550" s="24"/>
      <c r="Y2550" s="9"/>
      <c r="Z2550" s="9"/>
      <c r="AA2550" s="9"/>
    </row>
    <row r="2551" spans="1:27" ht="16.5" thickTop="1" thickBot="1" x14ac:dyDescent="0.3">
      <c r="A2551" s="9"/>
      <c r="B2551" s="9"/>
      <c r="C2551" s="9"/>
      <c r="D2551" s="9"/>
      <c r="E2551" s="11"/>
      <c r="F2551" s="11"/>
      <c r="G2551" s="14"/>
      <c r="H2551" s="11"/>
      <c r="I2551" s="15">
        <v>5</v>
      </c>
      <c r="J2551" s="11">
        <v>50</v>
      </c>
      <c r="K2551" s="12">
        <f>CEILING(H2547*J2551/100*0.9,2.5)</f>
        <v>112.5</v>
      </c>
      <c r="M2551" s="9"/>
      <c r="N2551" s="14"/>
      <c r="O2551" s="11"/>
      <c r="P2551" s="15">
        <v>3</v>
      </c>
      <c r="Q2551" s="11">
        <v>80</v>
      </c>
      <c r="R2551" s="12">
        <f>CEILING(O2547*Q2551/100*0.9,5)</f>
        <v>200</v>
      </c>
      <c r="T2551" s="9"/>
      <c r="U2551" s="8">
        <f>U2550</f>
        <v>60</v>
      </c>
      <c r="W2551" s="8">
        <f>W2550</f>
        <v>42.5</v>
      </c>
      <c r="X2551" s="25"/>
      <c r="Y2551" s="9"/>
      <c r="Z2551" s="9"/>
      <c r="AA2551" s="9"/>
    </row>
    <row r="2552" spans="1:27" ht="16.5" thickTop="1" thickBot="1" x14ac:dyDescent="0.3">
      <c r="A2552" s="9"/>
      <c r="B2552" s="9"/>
      <c r="C2552" s="9"/>
      <c r="D2552" s="9"/>
      <c r="E2552" s="11"/>
      <c r="F2552" s="11"/>
      <c r="G2552" s="14"/>
      <c r="H2552" s="11"/>
      <c r="I2552" s="16">
        <v>5</v>
      </c>
      <c r="J2552" s="11">
        <v>60</v>
      </c>
      <c r="K2552" s="12">
        <f>CEILING(H2547*J2552/100*0.9,2.5)</f>
        <v>135</v>
      </c>
      <c r="M2552" s="9"/>
      <c r="N2552" s="14"/>
      <c r="O2552" s="11"/>
      <c r="P2552" s="16">
        <v>3</v>
      </c>
      <c r="Q2552" s="11">
        <v>90</v>
      </c>
      <c r="R2552" s="12">
        <f>CEILING(O2547*Q2552/100*0.9,5)</f>
        <v>225</v>
      </c>
      <c r="T2552" s="9"/>
      <c r="U2552" s="9"/>
      <c r="V2552" s="9"/>
      <c r="W2552" s="9"/>
      <c r="X2552" s="9"/>
      <c r="Y2552" s="9"/>
      <c r="Z2552" s="9"/>
      <c r="AA2552" s="9"/>
    </row>
    <row r="2553" spans="1:27" ht="16.5" thickTop="1" thickBot="1" x14ac:dyDescent="0.3">
      <c r="A2553" s="9"/>
      <c r="B2553" s="1" t="s">
        <v>189</v>
      </c>
      <c r="C2553">
        <f>IF(H2553&gt;3.4,0,H2553)+IF(O2553&gt;3.4,0,O2553)</f>
        <v>4</v>
      </c>
      <c r="D2553" t="s">
        <v>15</v>
      </c>
      <c r="E2553" t="s">
        <v>2</v>
      </c>
      <c r="F2553" s="9"/>
      <c r="G2553" s="14" t="s">
        <v>14</v>
      </c>
      <c r="H2553" s="11">
        <v>1</v>
      </c>
      <c r="I2553" s="11"/>
      <c r="J2553" s="11"/>
      <c r="K2553" s="11"/>
      <c r="L2553" s="9"/>
      <c r="M2553" s="9"/>
      <c r="N2553" s="14" t="s">
        <v>12</v>
      </c>
      <c r="O2553" s="11">
        <v>3</v>
      </c>
      <c r="P2553" s="11"/>
      <c r="Q2553" s="11"/>
      <c r="R2553" s="11"/>
      <c r="S2553" s="9"/>
      <c r="T2553" s="9"/>
      <c r="U2553" s="30"/>
      <c r="V2553" s="29" t="s">
        <v>49</v>
      </c>
      <c r="W2553" s="9"/>
      <c r="X2553" s="31" t="s">
        <v>27</v>
      </c>
      <c r="Y2553" s="9"/>
      <c r="Z2553" s="9"/>
      <c r="AA2553" s="9"/>
    </row>
    <row r="2554" spans="1:27" ht="31.5" thickTop="1" thickBot="1" x14ac:dyDescent="0.3">
      <c r="A2554" s="9"/>
      <c r="B2554" s="9"/>
      <c r="C2554" s="9"/>
      <c r="D2554" s="9"/>
      <c r="E2554" s="11"/>
      <c r="F2554" s="11"/>
      <c r="G2554" s="14" t="s">
        <v>33</v>
      </c>
      <c r="H2554" s="20">
        <f>H2547+IF(L2536&lt;3.5,2.5,5)</f>
        <v>250</v>
      </c>
      <c r="I2554" s="11" t="s">
        <v>31</v>
      </c>
      <c r="J2554" s="11" t="s">
        <v>30</v>
      </c>
      <c r="K2554" s="11" t="s">
        <v>34</v>
      </c>
      <c r="L2554" s="10" t="s">
        <v>32</v>
      </c>
      <c r="M2554" s="10"/>
      <c r="N2554" s="14"/>
      <c r="O2554" s="20">
        <f>O2547</f>
        <v>275</v>
      </c>
      <c r="P2554" s="11" t="s">
        <v>31</v>
      </c>
      <c r="Q2554" s="11" t="s">
        <v>30</v>
      </c>
      <c r="R2554" s="11" t="s">
        <v>34</v>
      </c>
      <c r="S2554" s="10" t="s">
        <v>32</v>
      </c>
      <c r="T2554" s="10"/>
      <c r="U2554" s="26" t="s">
        <v>34</v>
      </c>
      <c r="V2554" s="26" t="s">
        <v>48</v>
      </c>
      <c r="W2554" s="26" t="s">
        <v>34</v>
      </c>
      <c r="X2554" s="26" t="s">
        <v>48</v>
      </c>
      <c r="Y2554" s="9"/>
      <c r="Z2554" s="9"/>
      <c r="AA2554" s="9"/>
    </row>
    <row r="2555" spans="1:27" ht="16.5" thickTop="1" thickBot="1" x14ac:dyDescent="0.3">
      <c r="A2555" s="9"/>
      <c r="B2555" s="9"/>
      <c r="C2555" s="9"/>
      <c r="D2555" s="9"/>
      <c r="E2555" s="11"/>
      <c r="F2555" s="11"/>
      <c r="G2555" s="14"/>
      <c r="H2555" s="11"/>
      <c r="I2555" s="15">
        <v>5</v>
      </c>
      <c r="J2555" s="11">
        <v>65</v>
      </c>
      <c r="K2555" s="12">
        <f>CEILING(H2554*J2555/100*0.9,2.5)</f>
        <v>147.5</v>
      </c>
      <c r="M2555" s="9"/>
      <c r="N2555" s="14"/>
      <c r="O2555" s="11"/>
      <c r="P2555" s="15">
        <v>5</v>
      </c>
      <c r="Q2555" s="11">
        <v>75</v>
      </c>
      <c r="R2555" s="12">
        <f>CEILING(O2554*0.9*Q2555/100,5)</f>
        <v>190</v>
      </c>
      <c r="T2555" s="9"/>
      <c r="U2555" s="8">
        <f>IF(V2537&gt;11.5,U2537+2.5,U2537)</f>
        <v>70</v>
      </c>
      <c r="V2555" s="4"/>
      <c r="W2555" s="8">
        <f>IF(X2551&gt;11.5,W2551+2.5,W2551)</f>
        <v>42.5</v>
      </c>
      <c r="X2555" s="24"/>
      <c r="Y2555" s="9"/>
      <c r="Z2555" s="9"/>
      <c r="AA2555" s="9"/>
    </row>
    <row r="2556" spans="1:27" ht="16.5" thickTop="1" thickBot="1" x14ac:dyDescent="0.3">
      <c r="A2556" s="9"/>
      <c r="B2556" s="9"/>
      <c r="C2556" s="9"/>
      <c r="D2556" s="9"/>
      <c r="E2556" s="11"/>
      <c r="F2556" s="11"/>
      <c r="G2556" s="14"/>
      <c r="H2556" s="11"/>
      <c r="I2556" s="15">
        <v>5</v>
      </c>
      <c r="J2556" s="11">
        <v>65</v>
      </c>
      <c r="K2556" s="12">
        <f>CEILING(H2554*J2556/100*0.9,2.5)</f>
        <v>147.5</v>
      </c>
      <c r="M2556" s="9"/>
      <c r="N2556" s="14"/>
      <c r="O2556" s="11"/>
      <c r="P2556" s="15">
        <v>3</v>
      </c>
      <c r="Q2556" s="11">
        <v>85</v>
      </c>
      <c r="R2556" s="12">
        <f>CEILING(O2554*0.9*Q2556/100,5)</f>
        <v>215</v>
      </c>
      <c r="T2556" s="9"/>
      <c r="U2556" s="8">
        <f>U2555</f>
        <v>70</v>
      </c>
      <c r="V2556" s="4"/>
      <c r="W2556" s="8">
        <f>W2555</f>
        <v>42.5</v>
      </c>
      <c r="X2556" s="24"/>
      <c r="Y2556" s="9"/>
      <c r="Z2556" s="9"/>
      <c r="AA2556" s="9"/>
    </row>
    <row r="2557" spans="1:27" ht="16.5" thickTop="1" thickBot="1" x14ac:dyDescent="0.3">
      <c r="A2557" s="9"/>
      <c r="B2557" s="9"/>
      <c r="C2557" s="9"/>
      <c r="D2557" s="9"/>
      <c r="E2557" s="11"/>
      <c r="F2557" s="11"/>
      <c r="G2557" s="14"/>
      <c r="H2557" s="11"/>
      <c r="I2557" s="15">
        <v>5</v>
      </c>
      <c r="J2557" s="11">
        <v>75</v>
      </c>
      <c r="K2557" s="12">
        <f>CEILING(H2554*J2557/100*0.9,2.5)</f>
        <v>170</v>
      </c>
      <c r="M2557" s="9"/>
      <c r="N2557" s="14"/>
      <c r="O2557" s="11" t="s">
        <v>35</v>
      </c>
      <c r="P2557" s="15">
        <v>1</v>
      </c>
      <c r="Q2557" s="11">
        <v>95</v>
      </c>
      <c r="R2557" s="12">
        <f>CEILING(O2554*0.9*Q2557/100,5)</f>
        <v>240</v>
      </c>
      <c r="T2557" s="9"/>
      <c r="U2557" s="8">
        <f>U2556</f>
        <v>70</v>
      </c>
      <c r="V2557" s="4"/>
      <c r="W2557" s="8">
        <f>W2556</f>
        <v>42.5</v>
      </c>
      <c r="X2557" s="24"/>
      <c r="Y2557" s="9"/>
      <c r="Z2557" s="9"/>
      <c r="AA2557" s="9"/>
    </row>
    <row r="2558" spans="1:27" ht="16.5" thickTop="1" thickBot="1" x14ac:dyDescent="0.3">
      <c r="A2558" s="9"/>
      <c r="B2558" s="9"/>
      <c r="C2558" s="9"/>
      <c r="D2558" s="9"/>
      <c r="E2558" s="11"/>
      <c r="F2558" s="11"/>
      <c r="G2558" s="14"/>
      <c r="H2558" s="11"/>
      <c r="I2558" s="15">
        <v>5</v>
      </c>
      <c r="J2558" s="11">
        <v>75</v>
      </c>
      <c r="K2558" s="12">
        <f>CEILING(H2554*J2558/100*0.9,2.5)</f>
        <v>170</v>
      </c>
      <c r="M2558" s="9"/>
      <c r="N2558" s="14"/>
      <c r="O2558" s="11"/>
      <c r="P2558" s="11"/>
      <c r="Q2558" s="11"/>
      <c r="R2558" s="11"/>
      <c r="S2558" s="9"/>
      <c r="T2558" s="9"/>
      <c r="U2558" s="8">
        <f>U2557</f>
        <v>70</v>
      </c>
      <c r="V2558" s="4"/>
      <c r="W2558" s="8">
        <f>W2557</f>
        <v>42.5</v>
      </c>
      <c r="X2558" s="25"/>
      <c r="Y2558" s="9"/>
      <c r="Z2558" s="9"/>
      <c r="AA2558" s="9"/>
    </row>
    <row r="2559" spans="1:27" ht="16.5" thickTop="1" thickBot="1" x14ac:dyDescent="0.3">
      <c r="A2559" s="9"/>
      <c r="B2559" s="9"/>
      <c r="C2559" s="9"/>
      <c r="D2559" s="9"/>
      <c r="E2559" s="11"/>
      <c r="F2559" s="11"/>
      <c r="G2559" s="14"/>
      <c r="H2559" s="11"/>
      <c r="I2559" s="15">
        <v>5</v>
      </c>
      <c r="J2559" s="11">
        <v>85</v>
      </c>
      <c r="K2559" s="12">
        <f>CEILING(H2554*J2559/100*0.9,2.5)</f>
        <v>192.5</v>
      </c>
      <c r="M2559" s="9"/>
      <c r="N2559" s="14"/>
      <c r="O2559" s="11"/>
      <c r="P2559" s="11"/>
      <c r="Q2559" s="11"/>
      <c r="R2559" s="11"/>
      <c r="S2559" s="9"/>
      <c r="T2559" s="9"/>
      <c r="U2559" s="9"/>
      <c r="V2559" s="9"/>
      <c r="W2559" s="9"/>
      <c r="X2559" s="9"/>
      <c r="Y2559" s="9"/>
      <c r="Z2559" s="9"/>
      <c r="AA2559" s="9"/>
    </row>
    <row r="2560" spans="1:27" ht="16.5" thickTop="1" thickBot="1" x14ac:dyDescent="0.3">
      <c r="A2560" s="9"/>
      <c r="B2560" s="9"/>
      <c r="C2560">
        <f>IF(H2560&gt;3.4,0,H2560)+IF(O2560&gt;3.4,0,O2560)</f>
        <v>4</v>
      </c>
      <c r="D2560" t="s">
        <v>16</v>
      </c>
      <c r="E2560" t="s">
        <v>3</v>
      </c>
      <c r="F2560" s="9"/>
      <c r="G2560" s="14" t="s">
        <v>4</v>
      </c>
      <c r="H2560" s="11">
        <v>1</v>
      </c>
      <c r="I2560" s="11"/>
      <c r="J2560" s="11"/>
      <c r="K2560" s="11"/>
      <c r="L2560" s="9"/>
      <c r="M2560" s="9"/>
      <c r="N2560" s="14" t="s">
        <v>13</v>
      </c>
      <c r="O2560" s="11">
        <v>3</v>
      </c>
      <c r="P2560" s="11"/>
      <c r="Q2560" s="11"/>
      <c r="R2560" s="11"/>
      <c r="S2560" s="9"/>
      <c r="T2560" s="9"/>
      <c r="U2560" s="9"/>
      <c r="V2560" s="28" t="s">
        <v>28</v>
      </c>
      <c r="W2560" s="9"/>
      <c r="X2560" s="27" t="s">
        <v>25</v>
      </c>
      <c r="Y2560" s="9"/>
      <c r="Z2560" s="27" t="s">
        <v>26</v>
      </c>
      <c r="AA2560" s="9"/>
    </row>
    <row r="2561" spans="1:27" ht="31.5" thickTop="1" thickBot="1" x14ac:dyDescent="0.3">
      <c r="A2561" s="9"/>
      <c r="B2561" s="9"/>
      <c r="C2561" s="9"/>
      <c r="D2561" s="9"/>
      <c r="E2561" s="11"/>
      <c r="F2561" s="11"/>
      <c r="G2561" s="14" t="s">
        <v>33</v>
      </c>
      <c r="H2561" s="20">
        <f>H2519+IF(L2522&lt;3.5,2.5,5)</f>
        <v>140</v>
      </c>
      <c r="I2561" s="11" t="s">
        <v>31</v>
      </c>
      <c r="J2561" s="11" t="s">
        <v>30</v>
      </c>
      <c r="K2561" s="11" t="s">
        <v>34</v>
      </c>
      <c r="L2561" s="10" t="s">
        <v>32</v>
      </c>
      <c r="M2561" s="10"/>
      <c r="N2561" s="14"/>
      <c r="O2561" s="20">
        <f>O2540</f>
        <v>315</v>
      </c>
      <c r="P2561" s="11" t="s">
        <v>31</v>
      </c>
      <c r="Q2561" s="11" t="s">
        <v>30</v>
      </c>
      <c r="R2561" s="11" t="s">
        <v>34</v>
      </c>
      <c r="S2561" s="10" t="s">
        <v>32</v>
      </c>
      <c r="T2561" s="10"/>
      <c r="U2561" s="26" t="s">
        <v>34</v>
      </c>
      <c r="V2561" s="26" t="s">
        <v>48</v>
      </c>
      <c r="W2561" s="26" t="s">
        <v>34</v>
      </c>
      <c r="X2561" s="26" t="s">
        <v>48</v>
      </c>
      <c r="Y2561" s="26" t="s">
        <v>34</v>
      </c>
      <c r="Z2561" s="26" t="s">
        <v>48</v>
      </c>
      <c r="AA2561" s="9"/>
    </row>
    <row r="2562" spans="1:27" ht="16.5" thickTop="1" thickBot="1" x14ac:dyDescent="0.3">
      <c r="A2562" s="9"/>
      <c r="B2562" s="9"/>
      <c r="C2562" s="9"/>
      <c r="D2562" s="9"/>
      <c r="E2562" s="11"/>
      <c r="F2562" s="11"/>
      <c r="G2562" s="14"/>
      <c r="H2562" s="11"/>
      <c r="I2562" s="15">
        <v>5</v>
      </c>
      <c r="J2562" s="11">
        <v>65</v>
      </c>
      <c r="K2562" s="12">
        <f>CEILING(H2561*J2562/100*0.9,2.5)</f>
        <v>82.5</v>
      </c>
      <c r="M2562" s="9"/>
      <c r="N2562" s="14"/>
      <c r="O2562" s="11"/>
      <c r="P2562" s="15">
        <v>5</v>
      </c>
      <c r="Q2562" s="11">
        <v>75</v>
      </c>
      <c r="R2562" s="12">
        <f>CEILING(O2561*0.9*Q2562/100,5)</f>
        <v>215</v>
      </c>
      <c r="T2562" s="9"/>
      <c r="U2562" s="8">
        <f>IF(V2544&gt;11.5,U2544+2.5,U2544)</f>
        <v>17.5</v>
      </c>
      <c r="V2562" s="4"/>
      <c r="W2562" s="8">
        <f>IF(X2544&gt;11.5,W2544+2.5,W2544)</f>
        <v>35</v>
      </c>
      <c r="X2562" s="24"/>
      <c r="Y2562" s="8">
        <f>IF(Z2544&gt;11.5,Y2544+2,Y2544)</f>
        <v>8</v>
      </c>
      <c r="Z2562" s="24"/>
      <c r="AA2562" s="9"/>
    </row>
    <row r="2563" spans="1:27" ht="16.5" thickTop="1" thickBot="1" x14ac:dyDescent="0.3">
      <c r="A2563" s="9"/>
      <c r="B2563" s="9"/>
      <c r="C2563" s="9"/>
      <c r="D2563" s="9"/>
      <c r="E2563" s="11"/>
      <c r="F2563" s="11"/>
      <c r="G2563" s="14"/>
      <c r="H2563" s="11"/>
      <c r="I2563" s="15">
        <v>5</v>
      </c>
      <c r="J2563" s="11">
        <v>65</v>
      </c>
      <c r="K2563" s="12">
        <f>CEILING(H2561*J2563/100*0.9,2.5)</f>
        <v>82.5</v>
      </c>
      <c r="M2563" s="9"/>
      <c r="N2563" s="14"/>
      <c r="O2563" s="11"/>
      <c r="P2563" s="15">
        <v>3</v>
      </c>
      <c r="Q2563" s="11">
        <v>85</v>
      </c>
      <c r="R2563" s="12">
        <f>CEILING(O2561*0.9*Q2563/100,5)</f>
        <v>245</v>
      </c>
      <c r="T2563" s="9"/>
      <c r="U2563" s="8">
        <f>U2562</f>
        <v>17.5</v>
      </c>
      <c r="V2563" s="3"/>
      <c r="W2563" s="8">
        <f>W2562</f>
        <v>35</v>
      </c>
      <c r="X2563" s="24"/>
      <c r="Y2563" s="8">
        <f>Y2562</f>
        <v>8</v>
      </c>
      <c r="Z2563" s="24"/>
      <c r="AA2563" s="9"/>
    </row>
    <row r="2564" spans="1:27" ht="16.5" thickTop="1" thickBot="1" x14ac:dyDescent="0.3">
      <c r="A2564" s="9"/>
      <c r="B2564" s="9"/>
      <c r="C2564" s="9"/>
      <c r="D2564" s="9"/>
      <c r="E2564" s="11"/>
      <c r="F2564" s="11"/>
      <c r="G2564" s="14"/>
      <c r="H2564" s="11"/>
      <c r="I2564" s="15">
        <v>5</v>
      </c>
      <c r="J2564" s="11">
        <v>75</v>
      </c>
      <c r="K2564" s="12">
        <f>CEILING(H2561*J2564/100*0.9,2.5)</f>
        <v>95</v>
      </c>
      <c r="M2564" s="9"/>
      <c r="N2564" s="14"/>
      <c r="O2564" s="11" t="s">
        <v>35</v>
      </c>
      <c r="P2564" s="15">
        <v>1</v>
      </c>
      <c r="Q2564" s="11">
        <v>95</v>
      </c>
      <c r="R2564" s="12">
        <f>CEILING(O2561*0.9*Q2564/100,5)</f>
        <v>270</v>
      </c>
      <c r="T2564" s="9"/>
      <c r="U2564" s="8">
        <f>U2563</f>
        <v>17.5</v>
      </c>
      <c r="W2564" s="8">
        <f>W2563</f>
        <v>35</v>
      </c>
      <c r="X2564" s="24"/>
      <c r="Y2564" s="8">
        <f>Y2563</f>
        <v>8</v>
      </c>
      <c r="Z2564" s="24"/>
      <c r="AA2564" s="9"/>
    </row>
    <row r="2565" spans="1:27" ht="16.5" thickTop="1" thickBot="1" x14ac:dyDescent="0.3">
      <c r="A2565" s="9"/>
      <c r="B2565" s="9"/>
      <c r="C2565" s="9"/>
      <c r="D2565" s="9"/>
      <c r="E2565" s="11"/>
      <c r="F2565" s="11"/>
      <c r="G2565" s="14"/>
      <c r="H2565" s="11"/>
      <c r="I2565" s="15">
        <v>5</v>
      </c>
      <c r="J2565" s="11">
        <v>75</v>
      </c>
      <c r="K2565" s="12">
        <f>CEILING(H2561*J2565/100*0.9,2.5)</f>
        <v>95</v>
      </c>
      <c r="M2565" s="9"/>
      <c r="N2565" s="14"/>
      <c r="O2565" s="11"/>
      <c r="P2565" s="11"/>
      <c r="Q2565" s="11"/>
      <c r="R2565" s="11"/>
      <c r="S2565" s="9"/>
      <c r="T2565" s="9"/>
      <c r="U2565" s="8">
        <f>U2564</f>
        <v>17.5</v>
      </c>
      <c r="W2565" s="8">
        <f>W2564</f>
        <v>35</v>
      </c>
      <c r="X2565" s="25"/>
      <c r="Y2565" s="8">
        <f>Y2564</f>
        <v>8</v>
      </c>
      <c r="Z2565" s="25"/>
      <c r="AA2565" s="9"/>
    </row>
    <row r="2566" spans="1:27" ht="16.5" thickTop="1" thickBot="1" x14ac:dyDescent="0.3">
      <c r="A2566" s="9"/>
      <c r="B2566" s="9"/>
      <c r="C2566" s="9"/>
      <c r="D2566" s="9"/>
      <c r="E2566" s="11"/>
      <c r="F2566" s="11"/>
      <c r="G2566" s="14"/>
      <c r="H2566" s="11"/>
      <c r="I2566" s="15">
        <v>5</v>
      </c>
      <c r="J2566" s="11">
        <v>85</v>
      </c>
      <c r="K2566" s="12">
        <f>CEILING(H2561*J2566/100*0.9,2.5)</f>
        <v>107.5</v>
      </c>
      <c r="M2566" s="9"/>
      <c r="N2566" s="14"/>
      <c r="O2566" s="11"/>
      <c r="P2566" s="11"/>
      <c r="Q2566" s="11"/>
      <c r="R2566" s="11"/>
      <c r="S2566" s="9"/>
      <c r="T2566" s="9"/>
      <c r="U2566" s="9"/>
      <c r="V2566" s="9"/>
      <c r="W2566" s="9"/>
      <c r="X2566" s="9"/>
      <c r="Y2566" s="9"/>
      <c r="Z2566" s="9"/>
      <c r="AA2566" s="9"/>
    </row>
    <row r="2567" spans="1:27" ht="16.5" thickTop="1" thickBot="1" x14ac:dyDescent="0.3">
      <c r="A2567" s="9"/>
      <c r="B2567" s="9"/>
      <c r="C2567">
        <f>IF(H2567&gt;3.4,0,H2567)+IF(O2567&gt;3.4,0,O2567)</f>
        <v>2</v>
      </c>
      <c r="D2567" t="s">
        <v>17</v>
      </c>
      <c r="E2567" t="s">
        <v>2</v>
      </c>
      <c r="F2567" s="9"/>
      <c r="G2567" s="14" t="s">
        <v>14</v>
      </c>
      <c r="H2567" s="11">
        <v>2</v>
      </c>
      <c r="I2567" s="11"/>
      <c r="J2567" s="11"/>
      <c r="K2567" s="11"/>
      <c r="L2567" s="9"/>
      <c r="M2567" s="9"/>
      <c r="N2567" s="14" t="s">
        <v>12</v>
      </c>
      <c r="O2567" s="11">
        <v>4</v>
      </c>
      <c r="P2567" s="11"/>
      <c r="Q2567" s="11"/>
      <c r="R2567" s="11"/>
      <c r="S2567" s="9"/>
      <c r="T2567" s="9"/>
      <c r="U2567" s="9"/>
      <c r="V2567" s="27" t="s">
        <v>47</v>
      </c>
      <c r="W2567" s="9"/>
      <c r="X2567" s="17" t="s">
        <v>27</v>
      </c>
      <c r="Y2567" s="9"/>
      <c r="Z2567" s="9"/>
      <c r="AA2567" s="9"/>
    </row>
    <row r="2568" spans="1:27" ht="31.5" thickTop="1" thickBot="1" x14ac:dyDescent="0.3">
      <c r="A2568" s="9"/>
      <c r="B2568" s="9"/>
      <c r="C2568" s="9"/>
      <c r="D2568" s="9"/>
      <c r="E2568" s="11"/>
      <c r="F2568" s="11"/>
      <c r="G2568" s="14" t="s">
        <v>33</v>
      </c>
      <c r="H2568" s="19">
        <f>H2554</f>
        <v>250</v>
      </c>
      <c r="I2568" s="11" t="s">
        <v>31</v>
      </c>
      <c r="J2568" s="11" t="s">
        <v>30</v>
      </c>
      <c r="K2568" s="11" t="s">
        <v>34</v>
      </c>
      <c r="L2568" s="10" t="s">
        <v>32</v>
      </c>
      <c r="M2568" s="10"/>
      <c r="N2568" s="14" t="s">
        <v>33</v>
      </c>
      <c r="O2568" s="20">
        <f>O2554</f>
        <v>275</v>
      </c>
      <c r="P2568" s="11" t="s">
        <v>31</v>
      </c>
      <c r="Q2568" s="11" t="s">
        <v>30</v>
      </c>
      <c r="R2568" s="11" t="s">
        <v>34</v>
      </c>
      <c r="S2568" s="10" t="s">
        <v>32</v>
      </c>
      <c r="T2568" s="10"/>
      <c r="U2568" s="26" t="s">
        <v>34</v>
      </c>
      <c r="V2568" s="26" t="s">
        <v>48</v>
      </c>
      <c r="W2568" s="26" t="s">
        <v>34</v>
      </c>
      <c r="X2568" s="26" t="s">
        <v>48</v>
      </c>
      <c r="Y2568" s="9"/>
      <c r="Z2568" s="9"/>
      <c r="AA2568" s="9"/>
    </row>
    <row r="2569" spans="1:27" ht="16.5" thickTop="1" thickBot="1" x14ac:dyDescent="0.3">
      <c r="A2569" s="9"/>
      <c r="B2569" s="9"/>
      <c r="C2569" s="9"/>
      <c r="D2569" s="9"/>
      <c r="E2569" s="11"/>
      <c r="F2569" s="11"/>
      <c r="G2569" s="14"/>
      <c r="H2569" s="11"/>
      <c r="I2569" s="15">
        <v>3</v>
      </c>
      <c r="J2569" s="11">
        <v>70</v>
      </c>
      <c r="K2569" s="12">
        <f>CEILING(H2568*J2569/100*0.9,2.5)</f>
        <v>157.5</v>
      </c>
      <c r="M2569" s="9"/>
      <c r="N2569" s="14"/>
      <c r="O2569" s="11"/>
      <c r="P2569" s="15">
        <v>5</v>
      </c>
      <c r="Q2569" s="11">
        <v>40</v>
      </c>
      <c r="R2569" s="12">
        <f>CEILING(O2568*Q2569/100*0.9,5)</f>
        <v>100</v>
      </c>
      <c r="T2569" s="9"/>
      <c r="U2569" s="8">
        <f>IF(V2551&gt;11.5,U2551+2.5,U2551)</f>
        <v>60</v>
      </c>
      <c r="W2569" s="8">
        <f>IF(X2551&gt;11.5,W2551+2.5,W2551)</f>
        <v>42.5</v>
      </c>
      <c r="X2569" s="24"/>
      <c r="Y2569" s="9"/>
      <c r="Z2569" s="9"/>
      <c r="AA2569" s="9"/>
    </row>
    <row r="2570" spans="1:27" ht="16.5" thickTop="1" thickBot="1" x14ac:dyDescent="0.3">
      <c r="A2570" s="9"/>
      <c r="B2570" s="9"/>
      <c r="C2570" s="9"/>
      <c r="D2570" s="9"/>
      <c r="E2570" s="11"/>
      <c r="F2570" s="11"/>
      <c r="G2570" s="14"/>
      <c r="H2570" s="11"/>
      <c r="I2570" s="15">
        <v>3</v>
      </c>
      <c r="J2570" s="11">
        <v>70</v>
      </c>
      <c r="K2570" s="12">
        <f>CEILING(H2568*J2570/100*0.9,2.5)</f>
        <v>157.5</v>
      </c>
      <c r="M2570" s="9"/>
      <c r="N2570" s="14"/>
      <c r="O2570" s="11"/>
      <c r="P2570" s="15">
        <v>5</v>
      </c>
      <c r="Q2570" s="11">
        <v>40</v>
      </c>
      <c r="R2570" s="12">
        <f>CEILING(O2568*Q2570/100*0.9,5)</f>
        <v>100</v>
      </c>
      <c r="T2570" s="9"/>
      <c r="U2570" s="8">
        <f>U2569</f>
        <v>60</v>
      </c>
      <c r="W2570" s="8">
        <f>W2569</f>
        <v>42.5</v>
      </c>
      <c r="X2570" s="24"/>
      <c r="Y2570" s="9"/>
      <c r="Z2570" s="9"/>
      <c r="AA2570" s="9"/>
    </row>
    <row r="2571" spans="1:27" ht="16.5" thickTop="1" thickBot="1" x14ac:dyDescent="0.3">
      <c r="A2571" s="9"/>
      <c r="B2571" s="9"/>
      <c r="C2571" s="9"/>
      <c r="D2571" s="9"/>
      <c r="E2571" s="11"/>
      <c r="F2571" s="11"/>
      <c r="G2571" s="14"/>
      <c r="H2571" s="11"/>
      <c r="I2571" s="15">
        <v>3</v>
      </c>
      <c r="J2571" s="11">
        <v>80</v>
      </c>
      <c r="K2571" s="12">
        <f>CEILING(H2568*J2571/100*0.9,2.5)</f>
        <v>180</v>
      </c>
      <c r="M2571" s="9"/>
      <c r="N2571" s="14"/>
      <c r="O2571" s="11"/>
      <c r="P2571" s="15">
        <v>5</v>
      </c>
      <c r="Q2571" s="11">
        <v>50</v>
      </c>
      <c r="R2571" s="12">
        <f>CEILING(O2568*Q2571/100*0.9,5)</f>
        <v>125</v>
      </c>
      <c r="T2571" s="9"/>
      <c r="U2571" s="8">
        <f>U2570</f>
        <v>60</v>
      </c>
      <c r="W2571" s="8">
        <f>W2570</f>
        <v>42.5</v>
      </c>
      <c r="X2571" s="24"/>
      <c r="Y2571" s="9"/>
      <c r="Z2571" s="9"/>
      <c r="AA2571" s="9"/>
    </row>
    <row r="2572" spans="1:27" ht="16.5" thickTop="1" thickBot="1" x14ac:dyDescent="0.3">
      <c r="A2572" s="9"/>
      <c r="B2572" s="9"/>
      <c r="C2572" s="9"/>
      <c r="D2572" s="9"/>
      <c r="E2572" s="11"/>
      <c r="F2572" s="11"/>
      <c r="G2572" s="14"/>
      <c r="H2572" s="11"/>
      <c r="I2572" s="15">
        <v>3</v>
      </c>
      <c r="J2572" s="11">
        <v>80</v>
      </c>
      <c r="K2572" s="12">
        <f>CEILING(H2568*J2572/100*0.9,2.5)</f>
        <v>180</v>
      </c>
      <c r="M2572" s="9"/>
      <c r="N2572" s="14"/>
      <c r="O2572" s="11"/>
      <c r="P2572" s="15">
        <v>5</v>
      </c>
      <c r="Q2572" s="11">
        <v>50</v>
      </c>
      <c r="R2572" s="12">
        <f>CEILING(O2568*Q2572/100*0.9,5)</f>
        <v>125</v>
      </c>
      <c r="T2572" s="9"/>
      <c r="U2572" s="8">
        <f>U2571</f>
        <v>60</v>
      </c>
      <c r="W2572" s="8">
        <f>W2571</f>
        <v>42.5</v>
      </c>
      <c r="X2572" s="25"/>
      <c r="Y2572" s="9"/>
      <c r="Z2572" s="9"/>
      <c r="AA2572" s="9"/>
    </row>
    <row r="2573" spans="1:27" ht="16.5" thickTop="1" thickBot="1" x14ac:dyDescent="0.3">
      <c r="A2573" s="9"/>
      <c r="B2573" s="9"/>
      <c r="C2573" s="9"/>
      <c r="D2573" s="9"/>
      <c r="E2573" s="11"/>
      <c r="F2573" s="11"/>
      <c r="G2573" s="14"/>
      <c r="H2573" s="11"/>
      <c r="I2573" s="15">
        <v>3</v>
      </c>
      <c r="J2573" s="11">
        <v>90</v>
      </c>
      <c r="K2573" s="12">
        <f>CEILING(H2568*J2573/100*0.9,2.5)</f>
        <v>202.5</v>
      </c>
      <c r="M2573" s="9"/>
      <c r="N2573" s="14"/>
      <c r="O2573" s="11"/>
      <c r="P2573" s="15">
        <v>5</v>
      </c>
      <c r="Q2573" s="11">
        <v>60</v>
      </c>
      <c r="R2573" s="12">
        <f>CEILING(O2568*Q2573/100*0.9,5)</f>
        <v>150</v>
      </c>
      <c r="T2573" s="9"/>
      <c r="U2573" s="9"/>
      <c r="V2573" s="9"/>
      <c r="W2573" s="9"/>
      <c r="X2573" s="9"/>
      <c r="Y2573" s="9"/>
      <c r="Z2573" s="9"/>
      <c r="AA2573" s="9"/>
    </row>
    <row r="2574" spans="1:27" ht="16.5" thickTop="1" thickBot="1" x14ac:dyDescent="0.3">
      <c r="A2574" s="9"/>
      <c r="B2574" s="1" t="s">
        <v>190</v>
      </c>
      <c r="C2574">
        <f>IF(H2574&gt;3.4,0,H2574)+IF(O2574&gt;3.4,0,O2574)</f>
        <v>4</v>
      </c>
      <c r="D2574" t="s">
        <v>15</v>
      </c>
      <c r="E2574" t="s">
        <v>2</v>
      </c>
      <c r="F2574" s="9"/>
      <c r="G2574" s="14" t="s">
        <v>14</v>
      </c>
      <c r="H2574" s="11">
        <v>3</v>
      </c>
      <c r="I2574" s="11"/>
      <c r="J2574" s="11"/>
      <c r="K2574" s="11"/>
      <c r="L2574" s="9"/>
      <c r="M2574" s="9"/>
      <c r="N2574" s="14" t="s">
        <v>12</v>
      </c>
      <c r="O2574" s="11">
        <v>1</v>
      </c>
      <c r="P2574" s="11"/>
      <c r="Q2574" s="11"/>
      <c r="R2574" s="11"/>
      <c r="S2574" s="9"/>
      <c r="T2574" s="9"/>
      <c r="U2574" s="30"/>
      <c r="V2574" s="29" t="s">
        <v>49</v>
      </c>
      <c r="W2574" s="9"/>
      <c r="X2574" s="31" t="s">
        <v>27</v>
      </c>
      <c r="Y2574" s="9"/>
      <c r="Z2574" s="9"/>
      <c r="AA2574" s="9"/>
    </row>
    <row r="2575" spans="1:27" ht="31.5" thickTop="1" thickBot="1" x14ac:dyDescent="0.3">
      <c r="A2575" s="9"/>
      <c r="B2575" s="9"/>
      <c r="C2575" s="9"/>
      <c r="D2575" s="9"/>
      <c r="E2575" s="11"/>
      <c r="F2575" s="11"/>
      <c r="G2575" s="14"/>
      <c r="H2575" s="20">
        <f>H2568</f>
        <v>250</v>
      </c>
      <c r="I2575" s="11" t="s">
        <v>31</v>
      </c>
      <c r="J2575" s="11" t="s">
        <v>30</v>
      </c>
      <c r="K2575" s="11" t="s">
        <v>34</v>
      </c>
      <c r="L2575" s="10" t="s">
        <v>32</v>
      </c>
      <c r="M2575" s="10"/>
      <c r="N2575" s="14" t="s">
        <v>33</v>
      </c>
      <c r="O2575" s="20">
        <f>O2554+IF(S2557&lt;3.5,2.5,5)</f>
        <v>277.5</v>
      </c>
      <c r="P2575" s="11" t="s">
        <v>31</v>
      </c>
      <c r="Q2575" s="11" t="s">
        <v>30</v>
      </c>
      <c r="R2575" s="11" t="s">
        <v>34</v>
      </c>
      <c r="S2575" s="10" t="s">
        <v>32</v>
      </c>
      <c r="T2575" s="10"/>
      <c r="U2575" s="26" t="s">
        <v>34</v>
      </c>
      <c r="V2575" s="26" t="s">
        <v>48</v>
      </c>
      <c r="W2575" s="26" t="s">
        <v>34</v>
      </c>
      <c r="X2575" s="26" t="s">
        <v>48</v>
      </c>
      <c r="Y2575" s="9"/>
      <c r="Z2575" s="9"/>
      <c r="AA2575" s="9"/>
    </row>
    <row r="2576" spans="1:27" ht="16.5" thickTop="1" thickBot="1" x14ac:dyDescent="0.3">
      <c r="A2576" s="9"/>
      <c r="B2576" s="9"/>
      <c r="C2576" s="9"/>
      <c r="D2576" s="9"/>
      <c r="E2576" s="11"/>
      <c r="F2576" s="11"/>
      <c r="G2576" s="14"/>
      <c r="H2576" s="11"/>
      <c r="I2576" s="15">
        <v>5</v>
      </c>
      <c r="J2576" s="11">
        <v>75</v>
      </c>
      <c r="K2576" s="12">
        <f>CEILING(H2575*0.9*J2576/100,2.5)</f>
        <v>170</v>
      </c>
      <c r="M2576" s="9"/>
      <c r="N2576" s="14"/>
      <c r="O2576" s="11"/>
      <c r="P2576" s="15">
        <v>5</v>
      </c>
      <c r="Q2576" s="11">
        <v>65</v>
      </c>
      <c r="R2576" s="12">
        <f>CEILING(O2575*Q2576/100*0.9,5)</f>
        <v>165</v>
      </c>
      <c r="T2576" s="9"/>
      <c r="U2576" s="8">
        <f>IF(V2558&gt;11.5,U2558+2.5,U2558)</f>
        <v>70</v>
      </c>
      <c r="V2576" s="4"/>
      <c r="W2576" s="8">
        <f>IF(X2572&gt;11.5,W2572+2.5,W2572)</f>
        <v>42.5</v>
      </c>
      <c r="X2576" s="24"/>
      <c r="Y2576" s="9"/>
      <c r="Z2576" s="9"/>
      <c r="AA2576" s="9"/>
    </row>
    <row r="2577" spans="1:27" ht="16.5" thickTop="1" thickBot="1" x14ac:dyDescent="0.3">
      <c r="A2577" s="9"/>
      <c r="B2577" s="9"/>
      <c r="C2577" s="9"/>
      <c r="D2577" s="9"/>
      <c r="E2577" s="11"/>
      <c r="F2577" s="11"/>
      <c r="G2577" s="14"/>
      <c r="H2577" s="11"/>
      <c r="I2577" s="15">
        <v>3</v>
      </c>
      <c r="J2577" s="11">
        <v>85</v>
      </c>
      <c r="K2577" s="12">
        <f>CEILING(H2575*0.9*J2577/100,2.5)</f>
        <v>192.5</v>
      </c>
      <c r="M2577" s="9"/>
      <c r="N2577" s="14"/>
      <c r="O2577" s="11"/>
      <c r="P2577" s="15">
        <v>5</v>
      </c>
      <c r="Q2577" s="11">
        <v>65</v>
      </c>
      <c r="R2577" s="12">
        <f>CEILING(O2575*Q2577/100*0.9,5)</f>
        <v>165</v>
      </c>
      <c r="T2577" s="9"/>
      <c r="U2577" s="8">
        <f>U2576</f>
        <v>70</v>
      </c>
      <c r="V2577" s="4"/>
      <c r="W2577" s="8">
        <f>W2576</f>
        <v>42.5</v>
      </c>
      <c r="X2577" s="24"/>
      <c r="Y2577" s="9"/>
      <c r="Z2577" s="9"/>
      <c r="AA2577" s="9"/>
    </row>
    <row r="2578" spans="1:27" ht="16.5" thickTop="1" thickBot="1" x14ac:dyDescent="0.3">
      <c r="A2578" s="9"/>
      <c r="B2578" s="9"/>
      <c r="C2578" s="9"/>
      <c r="D2578" s="9"/>
      <c r="E2578" s="11"/>
      <c r="F2578" s="11"/>
      <c r="G2578" s="14"/>
      <c r="H2578" s="11" t="s">
        <v>35</v>
      </c>
      <c r="I2578" s="15">
        <v>1</v>
      </c>
      <c r="J2578" s="11">
        <v>95</v>
      </c>
      <c r="K2578" s="12">
        <f>CEILING(H2575*0.9*J2578/100,2.5)</f>
        <v>215</v>
      </c>
      <c r="M2578" s="9"/>
      <c r="N2578" s="14"/>
      <c r="O2578" s="11"/>
      <c r="P2578" s="15">
        <v>5</v>
      </c>
      <c r="Q2578" s="11">
        <v>75</v>
      </c>
      <c r="R2578" s="12">
        <f>CEILING(O2575*Q2578/100*0.9,5)</f>
        <v>190</v>
      </c>
      <c r="T2578" s="9"/>
      <c r="U2578" s="8">
        <f>U2577</f>
        <v>70</v>
      </c>
      <c r="V2578" s="4"/>
      <c r="W2578" s="8">
        <f>W2577</f>
        <v>42.5</v>
      </c>
      <c r="X2578" s="24"/>
      <c r="Y2578" s="9"/>
      <c r="Z2578" s="9"/>
      <c r="AA2578" s="9"/>
    </row>
    <row r="2579" spans="1:27" ht="16.5" thickTop="1" thickBot="1" x14ac:dyDescent="0.3">
      <c r="A2579" s="9"/>
      <c r="B2579" s="9"/>
      <c r="C2579" s="9"/>
      <c r="D2579" s="9"/>
      <c r="E2579" s="11"/>
      <c r="F2579" s="11"/>
      <c r="G2579" s="14"/>
      <c r="H2579" s="11"/>
      <c r="I2579" s="11"/>
      <c r="J2579" s="11"/>
      <c r="K2579" s="11"/>
      <c r="L2579" s="9"/>
      <c r="M2579" s="9"/>
      <c r="N2579" s="14"/>
      <c r="O2579" s="11"/>
      <c r="P2579" s="15">
        <v>5</v>
      </c>
      <c r="Q2579" s="11">
        <v>75</v>
      </c>
      <c r="R2579" s="12">
        <f>CEILING(O2575*Q2579/100*0.9,5)</f>
        <v>190</v>
      </c>
      <c r="T2579" s="9"/>
      <c r="U2579" s="8">
        <f>U2578</f>
        <v>70</v>
      </c>
      <c r="V2579" s="4"/>
      <c r="W2579" s="8">
        <f>W2578</f>
        <v>42.5</v>
      </c>
      <c r="X2579" s="25"/>
      <c r="Y2579" s="9"/>
      <c r="Z2579" s="9"/>
      <c r="AA2579" s="9"/>
    </row>
    <row r="2580" spans="1:27" ht="16.5" thickTop="1" thickBot="1" x14ac:dyDescent="0.3">
      <c r="A2580" s="9"/>
      <c r="B2580" s="9"/>
      <c r="C2580" s="9"/>
      <c r="D2580" s="9"/>
      <c r="E2580" s="11"/>
      <c r="F2580" s="11"/>
      <c r="G2580" s="14"/>
      <c r="H2580" s="11"/>
      <c r="I2580" s="11"/>
      <c r="J2580" s="11"/>
      <c r="K2580" s="11"/>
      <c r="L2580" s="9"/>
      <c r="M2580" s="9"/>
      <c r="N2580" s="14"/>
      <c r="O2580" s="11"/>
      <c r="P2580" s="16">
        <v>5</v>
      </c>
      <c r="Q2580" s="11">
        <v>85</v>
      </c>
      <c r="R2580" s="12">
        <f>CEILING(O2575*Q2580/100*0.9,5)</f>
        <v>215</v>
      </c>
      <c r="T2580" s="9"/>
      <c r="U2580" s="9"/>
      <c r="V2580" s="9"/>
      <c r="W2580" s="9"/>
      <c r="X2580" s="9"/>
      <c r="Y2580" s="9"/>
      <c r="Z2580" s="9"/>
      <c r="AA2580" s="9"/>
    </row>
    <row r="2581" spans="1:27" ht="16.5" thickTop="1" thickBot="1" x14ac:dyDescent="0.3">
      <c r="A2581" s="9"/>
      <c r="B2581" s="9"/>
      <c r="C2581">
        <f>IF(H2581&gt;3.4,0,H2581)+IF(O2581&gt;3.4,0,O2581)</f>
        <v>2</v>
      </c>
      <c r="D2581" t="s">
        <v>16</v>
      </c>
      <c r="E2581" t="s">
        <v>3</v>
      </c>
      <c r="F2581" s="9"/>
      <c r="G2581" s="14" t="s">
        <v>4</v>
      </c>
      <c r="H2581" s="11">
        <v>2</v>
      </c>
      <c r="I2581" s="11"/>
      <c r="J2581" s="11"/>
      <c r="K2581" s="11"/>
      <c r="L2581" s="9"/>
      <c r="M2581" s="9"/>
      <c r="N2581" s="14" t="s">
        <v>13</v>
      </c>
      <c r="O2581" s="11">
        <v>4</v>
      </c>
      <c r="P2581" s="11"/>
      <c r="Q2581" s="11"/>
      <c r="R2581" s="11"/>
      <c r="S2581" s="9"/>
      <c r="T2581" s="9"/>
      <c r="U2581" s="9"/>
      <c r="V2581" s="28" t="s">
        <v>28</v>
      </c>
      <c r="W2581" s="9"/>
      <c r="X2581" s="27" t="s">
        <v>25</v>
      </c>
      <c r="Y2581" s="9"/>
      <c r="Z2581" s="27" t="s">
        <v>26</v>
      </c>
      <c r="AA2581" s="9"/>
    </row>
    <row r="2582" spans="1:27" ht="31.5" thickTop="1" thickBot="1" x14ac:dyDescent="0.3">
      <c r="A2582" s="9"/>
      <c r="B2582" s="9"/>
      <c r="C2582" s="9"/>
      <c r="D2582" s="9"/>
      <c r="E2582" s="11"/>
      <c r="F2582" s="11"/>
      <c r="G2582" s="14" t="s">
        <v>33</v>
      </c>
      <c r="H2582" s="20">
        <f>H2561</f>
        <v>140</v>
      </c>
      <c r="I2582" s="11" t="s">
        <v>31</v>
      </c>
      <c r="J2582" s="11" t="s">
        <v>30</v>
      </c>
      <c r="K2582" s="11" t="s">
        <v>34</v>
      </c>
      <c r="L2582" s="10" t="s">
        <v>32</v>
      </c>
      <c r="M2582" s="10"/>
      <c r="N2582" s="14" t="s">
        <v>33</v>
      </c>
      <c r="O2582" s="20">
        <f>O2561</f>
        <v>315</v>
      </c>
      <c r="P2582" s="11" t="s">
        <v>31</v>
      </c>
      <c r="Q2582" s="11" t="s">
        <v>30</v>
      </c>
      <c r="R2582" s="11" t="s">
        <v>34</v>
      </c>
      <c r="S2582" s="10" t="s">
        <v>32</v>
      </c>
      <c r="T2582" s="10"/>
      <c r="U2582" s="26" t="s">
        <v>34</v>
      </c>
      <c r="V2582" s="26" t="s">
        <v>48</v>
      </c>
      <c r="W2582" s="26" t="s">
        <v>34</v>
      </c>
      <c r="X2582" s="26" t="s">
        <v>48</v>
      </c>
      <c r="Y2582" s="26" t="s">
        <v>34</v>
      </c>
      <c r="Z2582" s="26" t="s">
        <v>48</v>
      </c>
      <c r="AA2582" s="9"/>
    </row>
    <row r="2583" spans="1:27" ht="16.5" thickTop="1" thickBot="1" x14ac:dyDescent="0.3">
      <c r="A2583" s="9"/>
      <c r="B2583" s="9"/>
      <c r="C2583" s="9"/>
      <c r="D2583" s="9"/>
      <c r="E2583" s="11"/>
      <c r="F2583" s="11"/>
      <c r="G2583" s="14"/>
      <c r="H2583" s="11"/>
      <c r="I2583" s="15">
        <v>3</v>
      </c>
      <c r="J2583" s="11">
        <v>70</v>
      </c>
      <c r="K2583" s="12">
        <f>CEILING(H2582*J2583/100*0.9,2.5)</f>
        <v>90</v>
      </c>
      <c r="M2583" s="9"/>
      <c r="N2583" s="14"/>
      <c r="O2583" s="11"/>
      <c r="P2583" s="15">
        <v>5</v>
      </c>
      <c r="Q2583" s="11">
        <v>40</v>
      </c>
      <c r="R2583" s="12">
        <f>CEILING(O2582*Q2583/100*0.9,5)</f>
        <v>115</v>
      </c>
      <c r="T2583" s="9"/>
      <c r="U2583" s="8">
        <f>IF(V2565&gt;11.5,U2565+2.5,U2565)</f>
        <v>17.5</v>
      </c>
      <c r="V2583" s="4"/>
      <c r="W2583" s="8">
        <f>IF(X2565&gt;11.5,W2565+2.5,W2565)</f>
        <v>35</v>
      </c>
      <c r="X2583" s="24"/>
      <c r="Y2583" s="8">
        <f>IF(Z2565&gt;11.5,Y2565+2,Y2565)</f>
        <v>8</v>
      </c>
      <c r="Z2583" s="24"/>
      <c r="AA2583" s="9"/>
    </row>
    <row r="2584" spans="1:27" ht="16.5" thickTop="1" thickBot="1" x14ac:dyDescent="0.3">
      <c r="A2584" s="9"/>
      <c r="B2584" s="9"/>
      <c r="C2584" s="9"/>
      <c r="D2584" s="9"/>
      <c r="E2584" s="11"/>
      <c r="F2584" s="11"/>
      <c r="G2584" s="14"/>
      <c r="H2584" s="11"/>
      <c r="I2584" s="15">
        <v>3</v>
      </c>
      <c r="J2584" s="11">
        <v>70</v>
      </c>
      <c r="K2584" s="12">
        <f>CEILING(H2582*J2584/100*0.9,2.5)</f>
        <v>90</v>
      </c>
      <c r="M2584" s="9"/>
      <c r="N2584" s="14"/>
      <c r="O2584" s="11"/>
      <c r="P2584" s="15">
        <v>5</v>
      </c>
      <c r="Q2584" s="11">
        <v>40</v>
      </c>
      <c r="R2584" s="12">
        <f>CEILING(O2582*Q2584/100*0.9,5)</f>
        <v>115</v>
      </c>
      <c r="T2584" s="9"/>
      <c r="U2584" s="8">
        <f>U2583</f>
        <v>17.5</v>
      </c>
      <c r="V2584" s="3"/>
      <c r="W2584" s="8">
        <f>W2583</f>
        <v>35</v>
      </c>
      <c r="X2584" s="24"/>
      <c r="Y2584" s="8">
        <f>Y2583</f>
        <v>8</v>
      </c>
      <c r="Z2584" s="24"/>
      <c r="AA2584" s="9"/>
    </row>
    <row r="2585" spans="1:27" ht="16.5" thickTop="1" thickBot="1" x14ac:dyDescent="0.3">
      <c r="A2585" s="9"/>
      <c r="B2585" s="9"/>
      <c r="C2585" s="9"/>
      <c r="D2585" s="9"/>
      <c r="E2585" s="11"/>
      <c r="F2585" s="11"/>
      <c r="G2585" s="14"/>
      <c r="H2585" s="11"/>
      <c r="I2585" s="15">
        <v>3</v>
      </c>
      <c r="J2585" s="11">
        <v>80</v>
      </c>
      <c r="K2585" s="12">
        <f>CEILING(H2582*J2585/100*0.9,2.5)</f>
        <v>102.5</v>
      </c>
      <c r="M2585" s="9"/>
      <c r="N2585" s="14"/>
      <c r="O2585" s="11"/>
      <c r="P2585" s="15">
        <v>5</v>
      </c>
      <c r="Q2585" s="11">
        <v>50</v>
      </c>
      <c r="R2585" s="12">
        <f>CEILING(O2582*Q2585/100*0.9,5)</f>
        <v>145</v>
      </c>
      <c r="T2585" s="9"/>
      <c r="U2585" s="8">
        <f>U2584</f>
        <v>17.5</v>
      </c>
      <c r="W2585" s="8">
        <f>W2584</f>
        <v>35</v>
      </c>
      <c r="X2585" s="24"/>
      <c r="Y2585" s="8">
        <f>Y2584</f>
        <v>8</v>
      </c>
      <c r="Z2585" s="24"/>
      <c r="AA2585" s="9"/>
    </row>
    <row r="2586" spans="1:27" ht="16.5" thickTop="1" thickBot="1" x14ac:dyDescent="0.3">
      <c r="A2586" s="9"/>
      <c r="B2586" s="9"/>
      <c r="C2586" s="9"/>
      <c r="D2586" s="9"/>
      <c r="E2586" s="11"/>
      <c r="F2586" s="11"/>
      <c r="G2586" s="14"/>
      <c r="H2586" s="11"/>
      <c r="I2586" s="15">
        <v>3</v>
      </c>
      <c r="J2586" s="11">
        <v>80</v>
      </c>
      <c r="K2586" s="12">
        <f>CEILING(H2582*J2586/100*0.9,2.5)</f>
        <v>102.5</v>
      </c>
      <c r="M2586" s="9"/>
      <c r="N2586" s="14"/>
      <c r="O2586" s="11"/>
      <c r="P2586" s="15">
        <v>5</v>
      </c>
      <c r="Q2586" s="11">
        <v>50</v>
      </c>
      <c r="R2586" s="12">
        <f>CEILING(O2582*Q2586/100*0.9,5)</f>
        <v>145</v>
      </c>
      <c r="T2586" s="9"/>
      <c r="U2586" s="8">
        <f>U2585</f>
        <v>17.5</v>
      </c>
      <c r="W2586" s="8">
        <f>W2585</f>
        <v>35</v>
      </c>
      <c r="X2586" s="25"/>
      <c r="Y2586" s="8">
        <f>Y2585</f>
        <v>8</v>
      </c>
      <c r="Z2586" s="25"/>
      <c r="AA2586" s="9"/>
    </row>
    <row r="2587" spans="1:27" ht="16.5" thickTop="1" thickBot="1" x14ac:dyDescent="0.3">
      <c r="A2587" s="9"/>
      <c r="B2587" s="9"/>
      <c r="C2587" s="9"/>
      <c r="D2587" s="9"/>
      <c r="E2587" s="11"/>
      <c r="F2587" s="11"/>
      <c r="G2587" s="14"/>
      <c r="H2587" s="11"/>
      <c r="I2587" s="15">
        <v>3</v>
      </c>
      <c r="J2587" s="11">
        <v>90</v>
      </c>
      <c r="K2587" s="12">
        <f>CEILING(H2582*J2587/100*0.9,2.5)</f>
        <v>115</v>
      </c>
      <c r="M2587" s="9"/>
      <c r="N2587" s="14"/>
      <c r="O2587" s="11"/>
      <c r="P2587" s="15">
        <v>5</v>
      </c>
      <c r="Q2587" s="11">
        <v>60</v>
      </c>
      <c r="R2587" s="12">
        <f>CEILING(O2582*Q2587/100*0.9,5)</f>
        <v>175</v>
      </c>
      <c r="T2587" s="9"/>
      <c r="U2587" s="9"/>
      <c r="V2587" s="9"/>
      <c r="W2587" s="9"/>
      <c r="X2587" s="9"/>
      <c r="Y2587" s="9"/>
      <c r="Z2587" s="9"/>
      <c r="AA2587" s="9"/>
    </row>
    <row r="2588" spans="1:27" ht="16.5" thickTop="1" thickBot="1" x14ac:dyDescent="0.3">
      <c r="A2588" s="9"/>
      <c r="B2588" s="9"/>
      <c r="C2588">
        <f>IF(H2588&gt;3.4,0,H2588)+IF(O2588&gt;3.4,0,O2588)</f>
        <v>2</v>
      </c>
      <c r="D2588" t="s">
        <v>17</v>
      </c>
      <c r="E2588" t="s">
        <v>2</v>
      </c>
      <c r="F2588" s="9"/>
      <c r="G2588" s="14" t="s">
        <v>14</v>
      </c>
      <c r="H2588" s="11">
        <v>4</v>
      </c>
      <c r="I2588" s="11"/>
      <c r="J2588" s="11"/>
      <c r="K2588" s="11"/>
      <c r="L2588" s="9"/>
      <c r="M2588" s="9"/>
      <c r="N2588" s="14" t="s">
        <v>12</v>
      </c>
      <c r="O2588" s="11">
        <v>2</v>
      </c>
      <c r="P2588" s="11"/>
      <c r="Q2588" s="11"/>
      <c r="R2588" s="11"/>
      <c r="S2588" s="9"/>
      <c r="T2588" s="9"/>
      <c r="U2588" s="9"/>
      <c r="V2588" s="27" t="s">
        <v>47</v>
      </c>
      <c r="W2588" s="9"/>
      <c r="X2588" s="17" t="s">
        <v>27</v>
      </c>
      <c r="Y2588" s="9"/>
      <c r="Z2588" s="9"/>
      <c r="AA2588" s="9"/>
    </row>
    <row r="2589" spans="1:27" ht="31.5" thickTop="1" thickBot="1" x14ac:dyDescent="0.3">
      <c r="A2589" s="9"/>
      <c r="B2589" s="9"/>
      <c r="C2589" s="9"/>
      <c r="D2589" s="9"/>
      <c r="E2589" s="11"/>
      <c r="F2589" s="11"/>
      <c r="G2589" s="14" t="s">
        <v>33</v>
      </c>
      <c r="H2589" s="20">
        <f>H2575</f>
        <v>250</v>
      </c>
      <c r="I2589" s="11" t="s">
        <v>31</v>
      </c>
      <c r="J2589" s="11" t="s">
        <v>30</v>
      </c>
      <c r="K2589" s="11" t="s">
        <v>34</v>
      </c>
      <c r="L2589" s="10" t="s">
        <v>32</v>
      </c>
      <c r="M2589" s="10"/>
      <c r="N2589" s="14" t="s">
        <v>33</v>
      </c>
      <c r="O2589" s="20">
        <f>O2575</f>
        <v>277.5</v>
      </c>
      <c r="P2589" s="11" t="s">
        <v>31</v>
      </c>
      <c r="Q2589" s="11" t="s">
        <v>30</v>
      </c>
      <c r="R2589" s="11" t="s">
        <v>34</v>
      </c>
      <c r="S2589" s="10" t="s">
        <v>32</v>
      </c>
      <c r="T2589" s="10"/>
      <c r="U2589" s="26" t="s">
        <v>34</v>
      </c>
      <c r="V2589" s="26" t="s">
        <v>48</v>
      </c>
      <c r="W2589" s="26" t="s">
        <v>34</v>
      </c>
      <c r="X2589" s="26" t="s">
        <v>48</v>
      </c>
      <c r="Y2589" s="9"/>
      <c r="Z2589" s="9"/>
      <c r="AA2589" s="9"/>
    </row>
    <row r="2590" spans="1:27" ht="16.5" thickTop="1" thickBot="1" x14ac:dyDescent="0.3">
      <c r="A2590" s="9"/>
      <c r="B2590" s="9"/>
      <c r="C2590" s="9"/>
      <c r="D2590" s="9"/>
      <c r="E2590" s="11"/>
      <c r="F2590" s="11"/>
      <c r="G2590" s="14"/>
      <c r="H2590" s="11"/>
      <c r="I2590" s="15">
        <v>5</v>
      </c>
      <c r="J2590" s="11">
        <v>40</v>
      </c>
      <c r="K2590" s="12">
        <f>CEILING(H2589*J2590/100*0.9,2.5)</f>
        <v>90</v>
      </c>
      <c r="M2590" s="9"/>
      <c r="N2590" s="14"/>
      <c r="O2590" s="11"/>
      <c r="P2590" s="15">
        <v>3</v>
      </c>
      <c r="Q2590" s="11">
        <v>70</v>
      </c>
      <c r="R2590" s="12">
        <f>CEILING(O2589*Q2590/100*0.9,5)</f>
        <v>175</v>
      </c>
      <c r="T2590" s="9"/>
      <c r="U2590" s="8">
        <f>IF(V2572&gt;11.5,U2572+2.5,U2572)</f>
        <v>60</v>
      </c>
      <c r="W2590" s="8">
        <f>IF(X2572&gt;11.5,W2572+2.5,W2572)</f>
        <v>42.5</v>
      </c>
      <c r="X2590" s="24"/>
      <c r="Y2590" s="9"/>
      <c r="Z2590" s="9"/>
      <c r="AA2590" s="9"/>
    </row>
    <row r="2591" spans="1:27" ht="16.5" thickTop="1" thickBot="1" x14ac:dyDescent="0.3">
      <c r="A2591" s="9"/>
      <c r="B2591" s="9"/>
      <c r="C2591" s="9"/>
      <c r="D2591" s="9"/>
      <c r="E2591" s="11"/>
      <c r="F2591" s="11"/>
      <c r="G2591" s="14"/>
      <c r="H2591" s="11"/>
      <c r="I2591" s="15">
        <v>5</v>
      </c>
      <c r="J2591" s="11">
        <v>40</v>
      </c>
      <c r="K2591" s="12">
        <f>CEILING(H2589*J2591/100*0.9,2.5)</f>
        <v>90</v>
      </c>
      <c r="M2591" s="9"/>
      <c r="N2591" s="14"/>
      <c r="O2591" s="11"/>
      <c r="P2591" s="15">
        <v>3</v>
      </c>
      <c r="Q2591" s="11">
        <v>70</v>
      </c>
      <c r="R2591" s="12">
        <f>CEILING(O2589*Q2591/100*0.9,5)</f>
        <v>175</v>
      </c>
      <c r="T2591" s="9"/>
      <c r="U2591" s="8">
        <f>U2590</f>
        <v>60</v>
      </c>
      <c r="W2591" s="8">
        <f>W2590</f>
        <v>42.5</v>
      </c>
      <c r="X2591" s="24"/>
      <c r="Y2591" s="9"/>
      <c r="Z2591" s="9"/>
      <c r="AA2591" s="9"/>
    </row>
    <row r="2592" spans="1:27" ht="16.5" thickTop="1" thickBot="1" x14ac:dyDescent="0.3">
      <c r="A2592" s="9"/>
      <c r="B2592" s="9"/>
      <c r="C2592" s="9"/>
      <c r="D2592" s="9"/>
      <c r="E2592" s="11"/>
      <c r="F2592" s="11"/>
      <c r="G2592" s="14"/>
      <c r="H2592" s="11"/>
      <c r="I2592" s="15">
        <v>5</v>
      </c>
      <c r="J2592" s="11">
        <v>50</v>
      </c>
      <c r="K2592" s="12">
        <f>CEILING(H2589*J2592/100*0.9,2.5)</f>
        <v>112.5</v>
      </c>
      <c r="M2592" s="9"/>
      <c r="N2592" s="14"/>
      <c r="O2592" s="11"/>
      <c r="P2592" s="15">
        <v>3</v>
      </c>
      <c r="Q2592" s="11">
        <v>80</v>
      </c>
      <c r="R2592" s="12">
        <f>CEILING(O2589*Q2592/100*0.9,5)</f>
        <v>200</v>
      </c>
      <c r="T2592" s="9"/>
      <c r="U2592" s="8">
        <f>U2591</f>
        <v>60</v>
      </c>
      <c r="W2592" s="8">
        <f>W2591</f>
        <v>42.5</v>
      </c>
      <c r="X2592" s="24"/>
      <c r="Y2592" s="9"/>
      <c r="Z2592" s="9"/>
      <c r="AA2592" s="9"/>
    </row>
    <row r="2593" spans="1:27" ht="16.5" thickTop="1" thickBot="1" x14ac:dyDescent="0.3">
      <c r="A2593" s="9"/>
      <c r="B2593" s="9"/>
      <c r="C2593" s="9"/>
      <c r="D2593" s="9"/>
      <c r="E2593" s="11"/>
      <c r="F2593" s="11"/>
      <c r="G2593" s="14"/>
      <c r="H2593" s="11"/>
      <c r="I2593" s="15">
        <v>5</v>
      </c>
      <c r="J2593" s="11">
        <v>50</v>
      </c>
      <c r="K2593" s="12">
        <f>CEILING(H2589*J2593/100*0.9,2.5)</f>
        <v>112.5</v>
      </c>
      <c r="M2593" s="9"/>
      <c r="N2593" s="14"/>
      <c r="O2593" s="11"/>
      <c r="P2593" s="15">
        <v>3</v>
      </c>
      <c r="Q2593" s="11">
        <v>80</v>
      </c>
      <c r="R2593" s="12">
        <f>CEILING(O2589*Q2593/100*0.9,5)</f>
        <v>200</v>
      </c>
      <c r="T2593" s="9"/>
      <c r="U2593" s="8">
        <f>U2592</f>
        <v>60</v>
      </c>
      <c r="W2593" s="8">
        <f>W2592</f>
        <v>42.5</v>
      </c>
      <c r="X2593" s="25"/>
      <c r="Y2593" s="9"/>
      <c r="Z2593" s="9"/>
      <c r="AA2593" s="9"/>
    </row>
    <row r="2594" spans="1:27" ht="16.5" thickTop="1" thickBot="1" x14ac:dyDescent="0.3">
      <c r="A2594" s="9"/>
      <c r="B2594" s="9"/>
      <c r="C2594" s="9"/>
      <c r="D2594" s="9"/>
      <c r="E2594" s="11"/>
      <c r="F2594" s="11"/>
      <c r="G2594" s="14"/>
      <c r="H2594" s="11"/>
      <c r="I2594" s="16">
        <v>5</v>
      </c>
      <c r="J2594" s="11">
        <v>60</v>
      </c>
      <c r="K2594" s="12">
        <f>CEILING(H2589*J2594/100*0.9,2.5)</f>
        <v>135</v>
      </c>
      <c r="M2594" s="9"/>
      <c r="N2594" s="14"/>
      <c r="O2594" s="11"/>
      <c r="P2594" s="16">
        <v>3</v>
      </c>
      <c r="Q2594" s="11">
        <v>90</v>
      </c>
      <c r="R2594" s="12">
        <f>CEILING(O2589*Q2594/100*0.9,5)</f>
        <v>225</v>
      </c>
      <c r="T2594" s="9"/>
      <c r="U2594" s="9"/>
      <c r="V2594" s="9"/>
      <c r="W2594" s="9"/>
      <c r="X2594" s="9"/>
      <c r="Y2594" s="9"/>
      <c r="Z2594" s="9"/>
      <c r="AA2594" s="9"/>
    </row>
    <row r="2595" spans="1:27" ht="16.5" thickTop="1" thickBot="1" x14ac:dyDescent="0.3">
      <c r="A2595" s="9"/>
      <c r="B2595" s="1" t="s">
        <v>191</v>
      </c>
      <c r="C2595">
        <f>IF(H2595&gt;3.4,0,H2595)+IF(O2595&gt;3.4,0,O2595)</f>
        <v>4</v>
      </c>
      <c r="D2595" t="s">
        <v>15</v>
      </c>
      <c r="E2595" t="s">
        <v>2</v>
      </c>
      <c r="F2595" s="9"/>
      <c r="G2595" s="14" t="s">
        <v>14</v>
      </c>
      <c r="H2595" s="11">
        <v>1</v>
      </c>
      <c r="I2595" s="11"/>
      <c r="J2595" s="11"/>
      <c r="K2595" s="11"/>
      <c r="L2595" s="9"/>
      <c r="M2595" s="9"/>
      <c r="N2595" s="14" t="s">
        <v>12</v>
      </c>
      <c r="O2595" s="11">
        <v>3</v>
      </c>
      <c r="P2595" s="11"/>
      <c r="Q2595" s="11"/>
      <c r="R2595" s="11"/>
      <c r="S2595" s="9"/>
      <c r="T2595" s="9"/>
      <c r="U2595" s="30"/>
      <c r="V2595" s="29" t="s">
        <v>49</v>
      </c>
      <c r="W2595" s="9"/>
      <c r="X2595" s="31" t="s">
        <v>27</v>
      </c>
      <c r="Y2595" s="9"/>
      <c r="Z2595" s="9"/>
      <c r="AA2595" s="9"/>
    </row>
    <row r="2596" spans="1:27" ht="31.5" thickTop="1" thickBot="1" x14ac:dyDescent="0.3">
      <c r="A2596" s="9"/>
      <c r="B2596" s="9"/>
      <c r="C2596" s="9"/>
      <c r="D2596" s="9"/>
      <c r="E2596" s="11"/>
      <c r="F2596" s="11"/>
      <c r="G2596" s="14" t="s">
        <v>33</v>
      </c>
      <c r="H2596" s="20">
        <f>H2575+IF(L2578&lt;3.5,2.5,5)</f>
        <v>252.5</v>
      </c>
      <c r="I2596" s="11" t="s">
        <v>31</v>
      </c>
      <c r="J2596" s="11" t="s">
        <v>30</v>
      </c>
      <c r="K2596" s="11" t="s">
        <v>34</v>
      </c>
      <c r="L2596" s="10" t="s">
        <v>32</v>
      </c>
      <c r="M2596" s="10"/>
      <c r="N2596" s="14"/>
      <c r="O2596" s="20">
        <f>O2589</f>
        <v>277.5</v>
      </c>
      <c r="P2596" s="11" t="s">
        <v>31</v>
      </c>
      <c r="Q2596" s="11" t="s">
        <v>30</v>
      </c>
      <c r="R2596" s="11" t="s">
        <v>34</v>
      </c>
      <c r="S2596" s="10" t="s">
        <v>32</v>
      </c>
      <c r="T2596" s="10"/>
      <c r="U2596" s="26" t="s">
        <v>34</v>
      </c>
      <c r="V2596" s="26" t="s">
        <v>48</v>
      </c>
      <c r="W2596" s="26" t="s">
        <v>34</v>
      </c>
      <c r="X2596" s="26" t="s">
        <v>48</v>
      </c>
      <c r="Y2596" s="9"/>
      <c r="Z2596" s="9"/>
      <c r="AA2596" s="9"/>
    </row>
    <row r="2597" spans="1:27" ht="16.5" thickTop="1" thickBot="1" x14ac:dyDescent="0.3">
      <c r="A2597" s="9"/>
      <c r="B2597" s="9"/>
      <c r="C2597" s="9"/>
      <c r="D2597" s="9"/>
      <c r="E2597" s="11"/>
      <c r="F2597" s="11"/>
      <c r="G2597" s="14"/>
      <c r="H2597" s="11"/>
      <c r="I2597" s="15">
        <v>5</v>
      </c>
      <c r="J2597" s="11">
        <v>65</v>
      </c>
      <c r="K2597" s="12">
        <f>CEILING(H2596*J2597/100*0.9,2.5)</f>
        <v>150</v>
      </c>
      <c r="M2597" s="9"/>
      <c r="N2597" s="14"/>
      <c r="O2597" s="11"/>
      <c r="P2597" s="15">
        <v>5</v>
      </c>
      <c r="Q2597" s="11">
        <v>75</v>
      </c>
      <c r="R2597" s="12">
        <f>CEILING(O2596*0.9*Q2597/100,5)</f>
        <v>190</v>
      </c>
      <c r="T2597" s="9"/>
      <c r="U2597" s="8">
        <f>IF(V2579&gt;11.5,U2579+2.5,U2579)</f>
        <v>70</v>
      </c>
      <c r="V2597" s="4"/>
      <c r="W2597" s="8">
        <f>IF(X2593&gt;11.5,W2593+2.5,W2593)</f>
        <v>42.5</v>
      </c>
      <c r="X2597" s="24"/>
      <c r="Y2597" s="9"/>
      <c r="Z2597" s="9"/>
      <c r="AA2597" s="9"/>
    </row>
    <row r="2598" spans="1:27" ht="16.5" thickTop="1" thickBot="1" x14ac:dyDescent="0.3">
      <c r="A2598" s="9"/>
      <c r="B2598" s="9"/>
      <c r="C2598" s="9"/>
      <c r="D2598" s="9"/>
      <c r="E2598" s="11"/>
      <c r="F2598" s="11"/>
      <c r="G2598" s="14"/>
      <c r="H2598" s="11"/>
      <c r="I2598" s="15">
        <v>5</v>
      </c>
      <c r="J2598" s="11">
        <v>65</v>
      </c>
      <c r="K2598" s="12">
        <f>CEILING(H2596*J2598/100*0.9,2.5)</f>
        <v>150</v>
      </c>
      <c r="M2598" s="9"/>
      <c r="N2598" s="14"/>
      <c r="O2598" s="11"/>
      <c r="P2598" s="15">
        <v>3</v>
      </c>
      <c r="Q2598" s="11">
        <v>85</v>
      </c>
      <c r="R2598" s="12">
        <f>CEILING(O2596*0.9*Q2598/100,5)</f>
        <v>215</v>
      </c>
      <c r="T2598" s="9"/>
      <c r="U2598" s="8">
        <f>U2597</f>
        <v>70</v>
      </c>
      <c r="V2598" s="4"/>
      <c r="W2598" s="8">
        <f>W2597</f>
        <v>42.5</v>
      </c>
      <c r="X2598" s="24"/>
      <c r="Y2598" s="9"/>
      <c r="Z2598" s="9"/>
      <c r="AA2598" s="9"/>
    </row>
    <row r="2599" spans="1:27" ht="16.5" thickTop="1" thickBot="1" x14ac:dyDescent="0.3">
      <c r="A2599" s="9"/>
      <c r="B2599" s="9"/>
      <c r="C2599" s="9"/>
      <c r="D2599" s="9"/>
      <c r="E2599" s="11"/>
      <c r="F2599" s="11"/>
      <c r="G2599" s="14"/>
      <c r="H2599" s="11"/>
      <c r="I2599" s="15">
        <v>5</v>
      </c>
      <c r="J2599" s="11">
        <v>75</v>
      </c>
      <c r="K2599" s="12">
        <f>CEILING(H2596*J2599/100*0.9,2.5)</f>
        <v>172.5</v>
      </c>
      <c r="M2599" s="9"/>
      <c r="N2599" s="14"/>
      <c r="O2599" s="11" t="s">
        <v>35</v>
      </c>
      <c r="P2599" s="15">
        <v>1</v>
      </c>
      <c r="Q2599" s="11">
        <v>95</v>
      </c>
      <c r="R2599" s="12">
        <f>CEILING(O2596*0.9*Q2599/100,5)</f>
        <v>240</v>
      </c>
      <c r="T2599" s="9"/>
      <c r="U2599" s="8">
        <f>U2598</f>
        <v>70</v>
      </c>
      <c r="V2599" s="4"/>
      <c r="W2599" s="8">
        <f>W2598</f>
        <v>42.5</v>
      </c>
      <c r="X2599" s="24"/>
      <c r="Y2599" s="9"/>
      <c r="Z2599" s="9"/>
      <c r="AA2599" s="9"/>
    </row>
    <row r="2600" spans="1:27" ht="16.5" thickTop="1" thickBot="1" x14ac:dyDescent="0.3">
      <c r="A2600" s="9"/>
      <c r="B2600" s="9"/>
      <c r="C2600" s="9"/>
      <c r="D2600" s="9"/>
      <c r="E2600" s="11"/>
      <c r="F2600" s="11"/>
      <c r="G2600" s="14"/>
      <c r="H2600" s="11"/>
      <c r="I2600" s="15">
        <v>5</v>
      </c>
      <c r="J2600" s="11">
        <v>75</v>
      </c>
      <c r="K2600" s="12">
        <f>CEILING(H2596*J2600/100*0.9,2.5)</f>
        <v>172.5</v>
      </c>
      <c r="M2600" s="9"/>
      <c r="N2600" s="14"/>
      <c r="O2600" s="11"/>
      <c r="P2600" s="11"/>
      <c r="Q2600" s="11"/>
      <c r="R2600" s="11"/>
      <c r="S2600" s="9"/>
      <c r="T2600" s="9"/>
      <c r="U2600" s="8">
        <f>U2599</f>
        <v>70</v>
      </c>
      <c r="V2600" s="4"/>
      <c r="W2600" s="8">
        <f>W2599</f>
        <v>42.5</v>
      </c>
      <c r="X2600" s="25"/>
      <c r="Y2600" s="9"/>
      <c r="Z2600" s="9"/>
      <c r="AA2600" s="9"/>
    </row>
    <row r="2601" spans="1:27" ht="16.5" thickTop="1" thickBot="1" x14ac:dyDescent="0.3">
      <c r="A2601" s="9"/>
      <c r="B2601" s="9"/>
      <c r="C2601" s="9"/>
      <c r="D2601" s="9"/>
      <c r="E2601" s="11"/>
      <c r="F2601" s="11"/>
      <c r="G2601" s="14"/>
      <c r="H2601" s="11"/>
      <c r="I2601" s="15">
        <v>5</v>
      </c>
      <c r="J2601" s="11">
        <v>85</v>
      </c>
      <c r="K2601" s="12">
        <f>CEILING(H2596*J2601/100*0.9,2.5)</f>
        <v>195</v>
      </c>
      <c r="M2601" s="9"/>
      <c r="N2601" s="14"/>
      <c r="O2601" s="11"/>
      <c r="P2601" s="11"/>
      <c r="Q2601" s="11"/>
      <c r="R2601" s="11"/>
      <c r="S2601" s="9"/>
      <c r="T2601" s="9"/>
      <c r="U2601" s="9"/>
      <c r="V2601" s="9"/>
      <c r="W2601" s="9"/>
      <c r="X2601" s="9"/>
      <c r="Y2601" s="9"/>
      <c r="Z2601" s="9"/>
      <c r="AA2601" s="9"/>
    </row>
    <row r="2602" spans="1:27" ht="16.5" thickTop="1" thickBot="1" x14ac:dyDescent="0.3">
      <c r="A2602" s="9"/>
      <c r="B2602" s="9"/>
      <c r="C2602">
        <f>IF(H2602&gt;3.4,0,H2602)+IF(O2602&gt;3.4,0,O2602)</f>
        <v>4</v>
      </c>
      <c r="D2602" t="s">
        <v>16</v>
      </c>
      <c r="E2602" t="s">
        <v>3</v>
      </c>
      <c r="F2602" s="9"/>
      <c r="G2602" s="14" t="s">
        <v>4</v>
      </c>
      <c r="H2602" s="11">
        <v>3</v>
      </c>
      <c r="I2602" s="11"/>
      <c r="J2602" s="11"/>
      <c r="K2602" s="11"/>
      <c r="L2602" s="9"/>
      <c r="M2602" s="9"/>
      <c r="N2602" s="14" t="s">
        <v>13</v>
      </c>
      <c r="O2602" s="11">
        <v>1</v>
      </c>
      <c r="P2602" s="11"/>
      <c r="Q2602" s="11"/>
      <c r="R2602" s="11"/>
      <c r="S2602" s="9"/>
      <c r="T2602" s="9"/>
      <c r="U2602" s="9"/>
      <c r="V2602" s="28" t="s">
        <v>28</v>
      </c>
      <c r="W2602" s="9"/>
      <c r="X2602" s="27" t="s">
        <v>25</v>
      </c>
      <c r="Y2602" s="9"/>
      <c r="Z2602" s="27" t="s">
        <v>26</v>
      </c>
      <c r="AA2602" s="9"/>
    </row>
    <row r="2603" spans="1:27" ht="31.5" thickTop="1" thickBot="1" x14ac:dyDescent="0.3">
      <c r="A2603" s="9"/>
      <c r="B2603" s="9"/>
      <c r="C2603" s="9"/>
      <c r="D2603" s="9"/>
      <c r="E2603" s="11"/>
      <c r="F2603" s="11"/>
      <c r="G2603" s="14"/>
      <c r="H2603" s="20">
        <f>H2582</f>
        <v>140</v>
      </c>
      <c r="I2603" s="11" t="s">
        <v>31</v>
      </c>
      <c r="J2603" s="11" t="s">
        <v>30</v>
      </c>
      <c r="K2603" s="11" t="s">
        <v>34</v>
      </c>
      <c r="L2603" s="10" t="s">
        <v>32</v>
      </c>
      <c r="M2603" s="10"/>
      <c r="N2603" s="14" t="s">
        <v>33</v>
      </c>
      <c r="O2603" s="20">
        <f>O2561+IF(S2564&lt;3.5,5,10)</f>
        <v>320</v>
      </c>
      <c r="P2603" s="11" t="s">
        <v>31</v>
      </c>
      <c r="Q2603" s="11" t="s">
        <v>30</v>
      </c>
      <c r="R2603" s="11" t="s">
        <v>34</v>
      </c>
      <c r="S2603" s="10" t="s">
        <v>32</v>
      </c>
      <c r="T2603" s="10"/>
      <c r="U2603" s="26" t="s">
        <v>34</v>
      </c>
      <c r="V2603" s="26" t="s">
        <v>48</v>
      </c>
      <c r="W2603" s="26" t="s">
        <v>34</v>
      </c>
      <c r="X2603" s="26" t="s">
        <v>48</v>
      </c>
      <c r="Y2603" s="26" t="s">
        <v>34</v>
      </c>
      <c r="Z2603" s="26" t="s">
        <v>48</v>
      </c>
      <c r="AA2603" s="9"/>
    </row>
    <row r="2604" spans="1:27" ht="16.5" thickTop="1" thickBot="1" x14ac:dyDescent="0.3">
      <c r="A2604" s="9"/>
      <c r="B2604" s="9"/>
      <c r="C2604" s="9"/>
      <c r="D2604" s="9"/>
      <c r="E2604" s="11"/>
      <c r="F2604" s="11"/>
      <c r="G2604" s="14"/>
      <c r="H2604" s="11"/>
      <c r="I2604" s="15">
        <v>5</v>
      </c>
      <c r="J2604" s="11">
        <v>75</v>
      </c>
      <c r="K2604" s="12">
        <f>CEILING(H2603*0.9*J2604/100,2.5)</f>
        <v>95</v>
      </c>
      <c r="M2604" s="9"/>
      <c r="N2604" s="14"/>
      <c r="O2604" s="11"/>
      <c r="P2604" s="15">
        <v>5</v>
      </c>
      <c r="Q2604" s="11">
        <v>65</v>
      </c>
      <c r="R2604" s="12">
        <f>CEILING(O2603*Q2604/100*0.9,5)</f>
        <v>190</v>
      </c>
      <c r="T2604" s="9"/>
      <c r="U2604" s="8">
        <f>IF(V2586&gt;11.5,U2586+2.5,U2586)</f>
        <v>17.5</v>
      </c>
      <c r="V2604" s="4"/>
      <c r="W2604" s="8">
        <f>IF(X2586&gt;11.5,W2586+2.5,W2586)</f>
        <v>35</v>
      </c>
      <c r="X2604" s="24"/>
      <c r="Y2604" s="8">
        <f>IF(Z2586&gt;11.5,Y2586+2,Y2586)</f>
        <v>8</v>
      </c>
      <c r="Z2604" s="24"/>
      <c r="AA2604" s="9"/>
    </row>
    <row r="2605" spans="1:27" ht="16.5" thickTop="1" thickBot="1" x14ac:dyDescent="0.3">
      <c r="A2605" s="9"/>
      <c r="B2605" s="9"/>
      <c r="C2605" s="9"/>
      <c r="D2605" s="9"/>
      <c r="E2605" s="11"/>
      <c r="F2605" s="11"/>
      <c r="G2605" s="14"/>
      <c r="H2605" s="11"/>
      <c r="I2605" s="15">
        <v>3</v>
      </c>
      <c r="J2605" s="11">
        <v>85</v>
      </c>
      <c r="K2605" s="12">
        <f>CEILING(H2603*0.9*J2605/100,2.5)</f>
        <v>107.5</v>
      </c>
      <c r="M2605" s="9"/>
      <c r="N2605" s="14"/>
      <c r="O2605" s="11"/>
      <c r="P2605" s="15">
        <v>5</v>
      </c>
      <c r="Q2605" s="11">
        <v>65</v>
      </c>
      <c r="R2605" s="12">
        <f>CEILING(O2603*Q2605/100*0.9,5)</f>
        <v>190</v>
      </c>
      <c r="T2605" s="9"/>
      <c r="U2605" s="8">
        <f>U2604</f>
        <v>17.5</v>
      </c>
      <c r="V2605" s="3"/>
      <c r="W2605" s="8">
        <f>W2604</f>
        <v>35</v>
      </c>
      <c r="X2605" s="24"/>
      <c r="Y2605" s="8">
        <f>Y2604</f>
        <v>8</v>
      </c>
      <c r="Z2605" s="24"/>
      <c r="AA2605" s="9"/>
    </row>
    <row r="2606" spans="1:27" ht="16.5" thickTop="1" thickBot="1" x14ac:dyDescent="0.3">
      <c r="A2606" s="9"/>
      <c r="B2606" s="9"/>
      <c r="C2606" s="9"/>
      <c r="D2606" s="9"/>
      <c r="E2606" s="11"/>
      <c r="F2606" s="11"/>
      <c r="G2606" s="14"/>
      <c r="H2606" s="11" t="s">
        <v>35</v>
      </c>
      <c r="I2606" s="15">
        <v>1</v>
      </c>
      <c r="J2606" s="11">
        <v>95</v>
      </c>
      <c r="K2606" s="12">
        <f>CEILING(H2603*0.9*J2606/100,2.5)</f>
        <v>120</v>
      </c>
      <c r="M2606" s="9"/>
      <c r="N2606" s="14"/>
      <c r="O2606" s="11"/>
      <c r="P2606" s="15">
        <v>5</v>
      </c>
      <c r="Q2606" s="11">
        <v>75</v>
      </c>
      <c r="R2606" s="12">
        <f>CEILING(O2603*Q2606/100*0.9,5)</f>
        <v>220</v>
      </c>
      <c r="T2606" s="9"/>
      <c r="U2606" s="8">
        <f>U2605</f>
        <v>17.5</v>
      </c>
      <c r="W2606" s="8">
        <f>W2605</f>
        <v>35</v>
      </c>
      <c r="X2606" s="24"/>
      <c r="Y2606" s="8">
        <f>Y2605</f>
        <v>8</v>
      </c>
      <c r="Z2606" s="24"/>
      <c r="AA2606" s="9"/>
    </row>
    <row r="2607" spans="1:27" ht="16.5" thickTop="1" thickBot="1" x14ac:dyDescent="0.3">
      <c r="A2607" s="9"/>
      <c r="B2607" s="9"/>
      <c r="C2607" s="9"/>
      <c r="D2607" s="9"/>
      <c r="E2607" s="11"/>
      <c r="F2607" s="11"/>
      <c r="G2607" s="14"/>
      <c r="H2607" s="11"/>
      <c r="I2607" s="11"/>
      <c r="J2607" s="11"/>
      <c r="K2607" s="11"/>
      <c r="L2607" s="9"/>
      <c r="M2607" s="9"/>
      <c r="N2607" s="14"/>
      <c r="O2607" s="11"/>
      <c r="P2607" s="15">
        <v>5</v>
      </c>
      <c r="Q2607" s="11">
        <v>75</v>
      </c>
      <c r="R2607" s="12">
        <f>CEILING(O2603*Q2607/100*0.9,5)</f>
        <v>220</v>
      </c>
      <c r="T2607" s="9"/>
      <c r="U2607" s="8">
        <f>U2606</f>
        <v>17.5</v>
      </c>
      <c r="W2607" s="8">
        <f>W2606</f>
        <v>35</v>
      </c>
      <c r="X2607" s="25"/>
      <c r="Y2607" s="8">
        <f>Y2606</f>
        <v>8</v>
      </c>
      <c r="Z2607" s="25"/>
      <c r="AA2607" s="9"/>
    </row>
    <row r="2608" spans="1:27" ht="16.5" thickTop="1" thickBot="1" x14ac:dyDescent="0.3">
      <c r="A2608" s="9"/>
      <c r="B2608" s="9"/>
      <c r="C2608" s="9"/>
      <c r="D2608" s="9"/>
      <c r="E2608" s="11"/>
      <c r="F2608" s="11"/>
      <c r="G2608" s="14"/>
      <c r="H2608" s="11"/>
      <c r="I2608" s="11"/>
      <c r="J2608" s="11"/>
      <c r="K2608" s="11"/>
      <c r="L2608" s="9"/>
      <c r="M2608" s="9"/>
      <c r="N2608" s="14"/>
      <c r="O2608" s="11"/>
      <c r="P2608" s="16">
        <v>5</v>
      </c>
      <c r="Q2608" s="11">
        <v>85</v>
      </c>
      <c r="R2608" s="12">
        <f>CEILING(O2603*Q2608/100*0.9,5)</f>
        <v>245</v>
      </c>
      <c r="T2608" s="9"/>
      <c r="U2608" s="9"/>
      <c r="V2608" s="9"/>
      <c r="W2608" s="9"/>
      <c r="X2608" s="9"/>
      <c r="Y2608" s="9"/>
      <c r="Z2608" s="9"/>
      <c r="AA2608" s="9"/>
    </row>
    <row r="2609" spans="1:27" ht="16.5" thickTop="1" thickBot="1" x14ac:dyDescent="0.3">
      <c r="A2609" s="9"/>
      <c r="B2609" s="9"/>
      <c r="C2609">
        <f>IF(H2609&gt;3.4,0,H2609)+IF(O2609&gt;3.4,0,O2609)</f>
        <v>2</v>
      </c>
      <c r="D2609" t="s">
        <v>17</v>
      </c>
      <c r="E2609" t="s">
        <v>2</v>
      </c>
      <c r="F2609" s="9"/>
      <c r="G2609" s="14" t="s">
        <v>14</v>
      </c>
      <c r="H2609" s="11">
        <v>2</v>
      </c>
      <c r="I2609" s="11"/>
      <c r="J2609" s="11"/>
      <c r="K2609" s="11"/>
      <c r="L2609" s="9"/>
      <c r="M2609" s="9"/>
      <c r="N2609" s="14" t="s">
        <v>12</v>
      </c>
      <c r="O2609" s="11">
        <v>4</v>
      </c>
      <c r="P2609" s="11"/>
      <c r="Q2609" s="11"/>
      <c r="R2609" s="11"/>
      <c r="S2609" s="9"/>
      <c r="T2609" s="9"/>
      <c r="U2609" s="9"/>
      <c r="V2609" s="27" t="s">
        <v>47</v>
      </c>
      <c r="W2609" s="9"/>
      <c r="X2609" s="17" t="s">
        <v>27</v>
      </c>
      <c r="Y2609" s="9"/>
      <c r="Z2609" s="9"/>
      <c r="AA2609" s="9"/>
    </row>
    <row r="2610" spans="1:27" ht="31.5" thickTop="1" thickBot="1" x14ac:dyDescent="0.3">
      <c r="A2610" s="9"/>
      <c r="B2610" s="9"/>
      <c r="C2610" s="9"/>
      <c r="D2610" s="9"/>
      <c r="E2610" s="11"/>
      <c r="F2610" s="11"/>
      <c r="G2610" s="14" t="s">
        <v>33</v>
      </c>
      <c r="H2610" s="20">
        <f>H2596</f>
        <v>252.5</v>
      </c>
      <c r="I2610" s="11" t="s">
        <v>31</v>
      </c>
      <c r="J2610" s="11" t="s">
        <v>30</v>
      </c>
      <c r="K2610" s="11" t="s">
        <v>34</v>
      </c>
      <c r="L2610" s="10" t="s">
        <v>32</v>
      </c>
      <c r="M2610" s="10"/>
      <c r="N2610" s="14" t="s">
        <v>33</v>
      </c>
      <c r="O2610" s="20">
        <f>O2596</f>
        <v>277.5</v>
      </c>
      <c r="P2610" s="11" t="s">
        <v>31</v>
      </c>
      <c r="Q2610" s="11" t="s">
        <v>30</v>
      </c>
      <c r="R2610" s="11" t="s">
        <v>34</v>
      </c>
      <c r="S2610" s="10" t="s">
        <v>32</v>
      </c>
      <c r="T2610" s="10"/>
      <c r="U2610" s="26" t="s">
        <v>34</v>
      </c>
      <c r="V2610" s="26" t="s">
        <v>48</v>
      </c>
      <c r="W2610" s="26" t="s">
        <v>34</v>
      </c>
      <c r="X2610" s="26" t="s">
        <v>48</v>
      </c>
      <c r="Y2610" s="9"/>
      <c r="Z2610" s="9"/>
      <c r="AA2610" s="9"/>
    </row>
    <row r="2611" spans="1:27" ht="16.5" thickTop="1" thickBot="1" x14ac:dyDescent="0.3">
      <c r="A2611" s="9"/>
      <c r="B2611" s="9"/>
      <c r="C2611" s="9"/>
      <c r="D2611" s="9"/>
      <c r="E2611" s="11"/>
      <c r="F2611" s="11"/>
      <c r="G2611" s="14"/>
      <c r="H2611" s="11"/>
      <c r="I2611" s="15">
        <v>3</v>
      </c>
      <c r="J2611" s="11">
        <v>70</v>
      </c>
      <c r="K2611" s="12">
        <f>CEILING(H2610*J2611/100*0.9,2.5)</f>
        <v>160</v>
      </c>
      <c r="M2611" s="9"/>
      <c r="N2611" s="14"/>
      <c r="O2611" s="11"/>
      <c r="P2611" s="15">
        <v>5</v>
      </c>
      <c r="Q2611" s="11">
        <v>40</v>
      </c>
      <c r="R2611" s="12">
        <f>CEILING(O2610*Q2611/100*0.9,5)</f>
        <v>100</v>
      </c>
      <c r="T2611" s="9"/>
      <c r="U2611" s="8">
        <f>IF(V2593&gt;11.5,U2593+2.5,U2593)</f>
        <v>60</v>
      </c>
      <c r="W2611" s="8">
        <f>IF(X2593&gt;11.5,W2593+2.5,W2593)</f>
        <v>42.5</v>
      </c>
      <c r="X2611" s="24"/>
      <c r="Y2611" s="9"/>
      <c r="Z2611" s="9"/>
      <c r="AA2611" s="9"/>
    </row>
    <row r="2612" spans="1:27" ht="16.5" thickTop="1" thickBot="1" x14ac:dyDescent="0.3">
      <c r="A2612" s="9"/>
      <c r="B2612" s="9"/>
      <c r="C2612" s="9"/>
      <c r="D2612" s="9"/>
      <c r="E2612" s="11"/>
      <c r="F2612" s="11"/>
      <c r="G2612" s="14"/>
      <c r="H2612" s="11"/>
      <c r="I2612" s="15">
        <v>3</v>
      </c>
      <c r="J2612" s="11">
        <v>70</v>
      </c>
      <c r="K2612" s="12">
        <f>CEILING(H2610*J2612/100*0.9,2.5)</f>
        <v>160</v>
      </c>
      <c r="M2612" s="9"/>
      <c r="N2612" s="14"/>
      <c r="O2612" s="11"/>
      <c r="P2612" s="15">
        <v>5</v>
      </c>
      <c r="Q2612" s="11">
        <v>40</v>
      </c>
      <c r="R2612" s="12">
        <f>CEILING(O2610*Q2612/100*0.9,5)</f>
        <v>100</v>
      </c>
      <c r="T2612" s="9"/>
      <c r="U2612" s="8">
        <f>U2611</f>
        <v>60</v>
      </c>
      <c r="W2612" s="8">
        <f>W2611</f>
        <v>42.5</v>
      </c>
      <c r="X2612" s="24"/>
      <c r="Y2612" s="9"/>
      <c r="Z2612" s="9"/>
      <c r="AA2612" s="9"/>
    </row>
    <row r="2613" spans="1:27" ht="16.5" thickTop="1" thickBot="1" x14ac:dyDescent="0.3">
      <c r="A2613" s="9"/>
      <c r="B2613" s="9"/>
      <c r="C2613" s="9"/>
      <c r="D2613" s="9"/>
      <c r="E2613" s="11"/>
      <c r="F2613" s="11"/>
      <c r="G2613" s="14"/>
      <c r="H2613" s="11"/>
      <c r="I2613" s="15">
        <v>3</v>
      </c>
      <c r="J2613" s="11">
        <v>80</v>
      </c>
      <c r="K2613" s="12">
        <f>CEILING(H2610*J2613/100*0.9,2.5)</f>
        <v>182.5</v>
      </c>
      <c r="M2613" s="9"/>
      <c r="N2613" s="14"/>
      <c r="O2613" s="11"/>
      <c r="P2613" s="15">
        <v>5</v>
      </c>
      <c r="Q2613" s="11">
        <v>50</v>
      </c>
      <c r="R2613" s="12">
        <f>CEILING(O2610*Q2613/100*0.9,5)</f>
        <v>125</v>
      </c>
      <c r="T2613" s="9"/>
      <c r="U2613" s="8">
        <f>U2612</f>
        <v>60</v>
      </c>
      <c r="W2613" s="8">
        <f>W2612</f>
        <v>42.5</v>
      </c>
      <c r="X2613" s="24"/>
      <c r="Y2613" s="9"/>
      <c r="Z2613" s="9"/>
      <c r="AA2613" s="9"/>
    </row>
    <row r="2614" spans="1:27" ht="16.5" thickTop="1" thickBot="1" x14ac:dyDescent="0.3">
      <c r="A2614" s="9"/>
      <c r="B2614" s="9"/>
      <c r="C2614" s="9"/>
      <c r="D2614" s="9"/>
      <c r="E2614" s="11"/>
      <c r="F2614" s="11"/>
      <c r="G2614" s="14"/>
      <c r="H2614" s="11"/>
      <c r="I2614" s="15">
        <v>3</v>
      </c>
      <c r="J2614" s="11">
        <v>80</v>
      </c>
      <c r="K2614" s="12">
        <f>CEILING(H2610*J2614/100*0.9,2.5)</f>
        <v>182.5</v>
      </c>
      <c r="M2614" s="9"/>
      <c r="N2614" s="14"/>
      <c r="O2614" s="11"/>
      <c r="P2614" s="15">
        <v>5</v>
      </c>
      <c r="Q2614" s="11">
        <v>50</v>
      </c>
      <c r="R2614" s="12">
        <f>CEILING(O2610*Q2614/100*0.9,5)</f>
        <v>125</v>
      </c>
      <c r="T2614" s="9"/>
      <c r="U2614" s="8">
        <f>U2613</f>
        <v>60</v>
      </c>
      <c r="W2614" s="8">
        <f>W2613</f>
        <v>42.5</v>
      </c>
      <c r="X2614" s="25"/>
      <c r="Y2614" s="9"/>
      <c r="Z2614" s="9"/>
      <c r="AA2614" s="9"/>
    </row>
    <row r="2615" spans="1:27" ht="16.5" thickTop="1" thickBot="1" x14ac:dyDescent="0.3">
      <c r="A2615" s="9"/>
      <c r="B2615" s="9"/>
      <c r="C2615" s="9"/>
      <c r="D2615" s="9"/>
      <c r="E2615" s="11"/>
      <c r="F2615" s="11"/>
      <c r="G2615" s="14"/>
      <c r="H2615" s="11"/>
      <c r="I2615" s="15">
        <v>3</v>
      </c>
      <c r="J2615" s="11">
        <v>90</v>
      </c>
      <c r="K2615" s="12">
        <f>CEILING(H2610*J2615/100*0.9,2.5)</f>
        <v>205</v>
      </c>
      <c r="M2615" s="9"/>
      <c r="N2615" s="14"/>
      <c r="O2615" s="11"/>
      <c r="P2615" s="15">
        <v>5</v>
      </c>
      <c r="Q2615" s="11">
        <v>60</v>
      </c>
      <c r="R2615" s="12">
        <f>CEILING(O2610*Q2615/100*0.9,5)</f>
        <v>150</v>
      </c>
      <c r="T2615" s="9"/>
      <c r="U2615" s="9"/>
      <c r="V2615" s="9"/>
      <c r="W2615" s="9"/>
      <c r="X2615" s="9"/>
      <c r="Y2615" s="9"/>
      <c r="Z2615" s="9"/>
      <c r="AA2615" s="9"/>
    </row>
    <row r="2616" spans="1:27" ht="16.5" thickTop="1" thickBot="1" x14ac:dyDescent="0.3">
      <c r="A2616" s="9"/>
      <c r="B2616" s="1" t="s">
        <v>192</v>
      </c>
      <c r="C2616" s="18">
        <f>IF(H2616&gt;3.4,0,H2616)+IF(O2616&gt;3.4,0,O2616)</f>
        <v>4</v>
      </c>
      <c r="D2616" s="18" t="s">
        <v>15</v>
      </c>
      <c r="E2616" s="34" t="s">
        <v>2</v>
      </c>
      <c r="F2616" s="11"/>
      <c r="G2616" s="14" t="s">
        <v>14</v>
      </c>
      <c r="H2616" s="11">
        <v>3</v>
      </c>
      <c r="I2616" s="11"/>
      <c r="J2616" s="11"/>
      <c r="K2616" s="11"/>
      <c r="L2616" s="9"/>
      <c r="M2616" s="9"/>
      <c r="N2616" s="14" t="s">
        <v>12</v>
      </c>
      <c r="O2616" s="11">
        <v>1</v>
      </c>
      <c r="P2616" s="11"/>
      <c r="Q2616" s="11"/>
      <c r="R2616" s="11"/>
      <c r="S2616" s="9"/>
      <c r="T2616" s="9"/>
      <c r="U2616" s="30"/>
      <c r="V2616" s="29" t="s">
        <v>49</v>
      </c>
      <c r="W2616" s="9"/>
      <c r="X2616" s="31" t="s">
        <v>27</v>
      </c>
      <c r="Y2616" s="9"/>
      <c r="Z2616" s="9"/>
      <c r="AA2616" s="9"/>
    </row>
    <row r="2617" spans="1:27" ht="31.5" thickTop="1" thickBot="1" x14ac:dyDescent="0.3">
      <c r="A2617" s="9"/>
      <c r="B2617" s="9"/>
      <c r="C2617" s="9"/>
      <c r="D2617" s="9"/>
      <c r="E2617" s="11"/>
      <c r="F2617" s="11"/>
      <c r="G2617" s="14"/>
      <c r="H2617" s="20">
        <f>H2610</f>
        <v>252.5</v>
      </c>
      <c r="I2617" s="11" t="s">
        <v>31</v>
      </c>
      <c r="J2617" s="11" t="s">
        <v>30</v>
      </c>
      <c r="K2617" s="11" t="s">
        <v>34</v>
      </c>
      <c r="L2617" s="10" t="s">
        <v>32</v>
      </c>
      <c r="M2617" s="10"/>
      <c r="N2617" s="14" t="s">
        <v>33</v>
      </c>
      <c r="O2617" s="20">
        <f>O2596+IF(S2599&lt;3.5,2.5,5)</f>
        <v>280</v>
      </c>
      <c r="P2617" s="11" t="s">
        <v>31</v>
      </c>
      <c r="Q2617" s="11" t="s">
        <v>30</v>
      </c>
      <c r="R2617" s="11" t="s">
        <v>34</v>
      </c>
      <c r="S2617" s="10" t="s">
        <v>32</v>
      </c>
      <c r="T2617" s="10"/>
      <c r="U2617" s="26" t="s">
        <v>34</v>
      </c>
      <c r="V2617" s="26" t="s">
        <v>48</v>
      </c>
      <c r="W2617" s="26" t="s">
        <v>34</v>
      </c>
      <c r="X2617" s="26" t="s">
        <v>48</v>
      </c>
      <c r="Y2617" s="9"/>
      <c r="Z2617" s="9"/>
      <c r="AA2617" s="9"/>
    </row>
    <row r="2618" spans="1:27" ht="16.5" thickTop="1" thickBot="1" x14ac:dyDescent="0.3">
      <c r="A2618" s="9"/>
      <c r="B2618" s="9"/>
      <c r="C2618" s="9"/>
      <c r="D2618" s="9"/>
      <c r="E2618" s="11"/>
      <c r="F2618" s="11"/>
      <c r="G2618" s="14"/>
      <c r="H2618" s="11"/>
      <c r="I2618" s="15">
        <v>5</v>
      </c>
      <c r="J2618" s="11">
        <v>75</v>
      </c>
      <c r="K2618" s="12">
        <f>CEILING(H2617*0.9*J2618/100,2.5)</f>
        <v>172.5</v>
      </c>
      <c r="M2618" s="9"/>
      <c r="N2618" s="14"/>
      <c r="O2618" s="11"/>
      <c r="P2618" s="15">
        <v>5</v>
      </c>
      <c r="Q2618" s="11">
        <v>65</v>
      </c>
      <c r="R2618" s="12">
        <f>CEILING(O2617*Q2618/100*0.9,5)</f>
        <v>165</v>
      </c>
      <c r="T2618" s="9"/>
      <c r="U2618" s="8">
        <f>IF(V2600&gt;11.5,U2600+2.5,U2600)</f>
        <v>70</v>
      </c>
      <c r="V2618" s="4"/>
      <c r="W2618" s="8">
        <f>IF(X2614&gt;11.5,W2614+2.5,W2614)</f>
        <v>42.5</v>
      </c>
      <c r="X2618" s="24"/>
      <c r="Y2618" s="9"/>
      <c r="Z2618" s="9"/>
      <c r="AA2618" s="9"/>
    </row>
    <row r="2619" spans="1:27" ht="16.5" thickTop="1" thickBot="1" x14ac:dyDescent="0.3">
      <c r="A2619" s="9"/>
      <c r="B2619" s="9"/>
      <c r="C2619" s="9"/>
      <c r="D2619" s="9"/>
      <c r="E2619" s="11"/>
      <c r="F2619" s="11"/>
      <c r="G2619" s="14"/>
      <c r="H2619" s="11"/>
      <c r="I2619" s="15">
        <v>3</v>
      </c>
      <c r="J2619" s="11">
        <v>85</v>
      </c>
      <c r="K2619" s="12">
        <f>CEILING(H2617*0.9*J2619/100,2.5)</f>
        <v>195</v>
      </c>
      <c r="M2619" s="9"/>
      <c r="N2619" s="14"/>
      <c r="O2619" s="11"/>
      <c r="P2619" s="15">
        <v>5</v>
      </c>
      <c r="Q2619" s="11">
        <v>65</v>
      </c>
      <c r="R2619" s="12">
        <f>CEILING(O2617*Q2619/100*0.9,5)</f>
        <v>165</v>
      </c>
      <c r="T2619" s="9"/>
      <c r="U2619" s="8">
        <f>U2618</f>
        <v>70</v>
      </c>
      <c r="V2619" s="4"/>
      <c r="W2619" s="8">
        <f>W2618</f>
        <v>42.5</v>
      </c>
      <c r="X2619" s="24"/>
      <c r="Y2619" s="9"/>
      <c r="Z2619" s="9"/>
      <c r="AA2619" s="9"/>
    </row>
    <row r="2620" spans="1:27" ht="16.5" thickTop="1" thickBot="1" x14ac:dyDescent="0.3">
      <c r="A2620" s="9"/>
      <c r="B2620" s="9"/>
      <c r="C2620" s="9"/>
      <c r="D2620" s="9"/>
      <c r="E2620" s="11"/>
      <c r="F2620" s="11"/>
      <c r="G2620" s="14"/>
      <c r="H2620" s="11" t="s">
        <v>35</v>
      </c>
      <c r="I2620" s="15">
        <v>1</v>
      </c>
      <c r="J2620" s="11">
        <v>95</v>
      </c>
      <c r="K2620" s="12">
        <f>CEILING(H2617*0.9*J2620/100,2.5)</f>
        <v>217.5</v>
      </c>
      <c r="M2620" s="9"/>
      <c r="N2620" s="14"/>
      <c r="O2620" s="11"/>
      <c r="P2620" s="15">
        <v>5</v>
      </c>
      <c r="Q2620" s="11">
        <v>75</v>
      </c>
      <c r="R2620" s="12">
        <f>CEILING(O2617*Q2620/100*0.9,5)</f>
        <v>190</v>
      </c>
      <c r="T2620" s="9"/>
      <c r="U2620" s="8">
        <f>U2619</f>
        <v>70</v>
      </c>
      <c r="V2620" s="4"/>
      <c r="W2620" s="8">
        <f>W2619</f>
        <v>42.5</v>
      </c>
      <c r="X2620" s="24"/>
      <c r="Y2620" s="9"/>
      <c r="Z2620" s="9"/>
      <c r="AA2620" s="9"/>
    </row>
    <row r="2621" spans="1:27" ht="16.5" thickTop="1" thickBot="1" x14ac:dyDescent="0.3">
      <c r="A2621" s="9"/>
      <c r="B2621" s="9"/>
      <c r="C2621" s="9"/>
      <c r="D2621" s="9"/>
      <c r="E2621" s="11"/>
      <c r="F2621" s="11"/>
      <c r="G2621" s="14"/>
      <c r="H2621" s="11"/>
      <c r="I2621" s="11"/>
      <c r="J2621" s="11"/>
      <c r="K2621" s="11"/>
      <c r="L2621" s="9"/>
      <c r="M2621" s="9"/>
      <c r="N2621" s="14"/>
      <c r="O2621" s="11"/>
      <c r="P2621" s="15">
        <v>5</v>
      </c>
      <c r="Q2621" s="11">
        <v>75</v>
      </c>
      <c r="R2621" s="12">
        <f>CEILING(O2617*Q2621/100*0.9,5)</f>
        <v>190</v>
      </c>
      <c r="T2621" s="9"/>
      <c r="U2621" s="8">
        <f>U2620</f>
        <v>70</v>
      </c>
      <c r="V2621" s="4"/>
      <c r="W2621" s="8">
        <f>W2620</f>
        <v>42.5</v>
      </c>
      <c r="X2621" s="25"/>
      <c r="Y2621" s="9"/>
      <c r="Z2621" s="9"/>
      <c r="AA2621" s="9"/>
    </row>
    <row r="2622" spans="1:27" ht="16.5" thickTop="1" thickBot="1" x14ac:dyDescent="0.3">
      <c r="A2622" s="9"/>
      <c r="B2622" s="9"/>
      <c r="C2622" s="9"/>
      <c r="D2622" s="9"/>
      <c r="E2622" s="11"/>
      <c r="F2622" s="11"/>
      <c r="G2622" s="14"/>
      <c r="H2622" s="11"/>
      <c r="I2622" s="11"/>
      <c r="J2622" s="11"/>
      <c r="K2622" s="11"/>
      <c r="L2622" s="9"/>
      <c r="M2622" s="9"/>
      <c r="N2622" s="14"/>
      <c r="O2622" s="11"/>
      <c r="P2622" s="16">
        <v>5</v>
      </c>
      <c r="Q2622" s="11">
        <v>85</v>
      </c>
      <c r="R2622" s="12">
        <f>CEILING(O2617*Q2622/100*0.9,5)</f>
        <v>215</v>
      </c>
      <c r="T2622" s="9"/>
      <c r="U2622" s="9"/>
      <c r="V2622" s="9"/>
      <c r="W2622" s="9"/>
      <c r="X2622" s="9"/>
      <c r="Y2622" s="9"/>
      <c r="Z2622" s="9"/>
      <c r="AA2622" s="9"/>
    </row>
    <row r="2623" spans="1:27" ht="16.5" thickTop="1" thickBot="1" x14ac:dyDescent="0.3">
      <c r="A2623" s="9"/>
      <c r="B2623" s="9"/>
      <c r="C2623">
        <f>IF(H2623&gt;3.4,0,H2623)+IF(O2623&gt;3.4,0,O2623)</f>
        <v>2</v>
      </c>
      <c r="D2623" t="s">
        <v>16</v>
      </c>
      <c r="E2623" t="s">
        <v>3</v>
      </c>
      <c r="F2623" s="9"/>
      <c r="G2623" s="14" t="s">
        <v>4</v>
      </c>
      <c r="H2623" s="11">
        <v>4</v>
      </c>
      <c r="I2623" s="11"/>
      <c r="J2623" s="11"/>
      <c r="K2623" s="11"/>
      <c r="L2623" s="9"/>
      <c r="M2623" s="9"/>
      <c r="N2623" s="14" t="s">
        <v>13</v>
      </c>
      <c r="O2623" s="11">
        <v>2</v>
      </c>
      <c r="P2623" s="11"/>
      <c r="Q2623" s="11"/>
      <c r="R2623" s="11"/>
      <c r="S2623" s="9"/>
      <c r="T2623" s="9"/>
      <c r="U2623" s="9"/>
      <c r="V2623" s="28" t="s">
        <v>28</v>
      </c>
      <c r="W2623" s="9"/>
      <c r="X2623" s="27" t="s">
        <v>25</v>
      </c>
      <c r="Y2623" s="9"/>
      <c r="Z2623" s="27" t="s">
        <v>26</v>
      </c>
      <c r="AA2623" s="9"/>
    </row>
    <row r="2624" spans="1:27" ht="31.5" thickTop="1" thickBot="1" x14ac:dyDescent="0.3">
      <c r="A2624" s="9"/>
      <c r="B2624" s="9"/>
      <c r="C2624" s="9"/>
      <c r="D2624" s="9"/>
      <c r="E2624" s="11"/>
      <c r="F2624" s="11"/>
      <c r="G2624" s="14" t="s">
        <v>33</v>
      </c>
      <c r="H2624" s="20">
        <f>H2603</f>
        <v>140</v>
      </c>
      <c r="I2624" s="11" t="s">
        <v>31</v>
      </c>
      <c r="J2624" s="11" t="s">
        <v>30</v>
      </c>
      <c r="K2624" s="11" t="s">
        <v>34</v>
      </c>
      <c r="L2624" s="10" t="s">
        <v>32</v>
      </c>
      <c r="M2624" s="10"/>
      <c r="N2624" s="14" t="s">
        <v>33</v>
      </c>
      <c r="O2624" s="20">
        <f>O2603</f>
        <v>320</v>
      </c>
      <c r="P2624" s="11" t="s">
        <v>31</v>
      </c>
      <c r="Q2624" s="11" t="s">
        <v>30</v>
      </c>
      <c r="R2624" s="11" t="s">
        <v>34</v>
      </c>
      <c r="S2624" s="10" t="s">
        <v>32</v>
      </c>
      <c r="T2624" s="10"/>
      <c r="U2624" s="26" t="s">
        <v>34</v>
      </c>
      <c r="V2624" s="26" t="s">
        <v>48</v>
      </c>
      <c r="W2624" s="26" t="s">
        <v>34</v>
      </c>
      <c r="X2624" s="26" t="s">
        <v>48</v>
      </c>
      <c r="Y2624" s="26" t="s">
        <v>34</v>
      </c>
      <c r="Z2624" s="26" t="s">
        <v>48</v>
      </c>
      <c r="AA2624" s="9"/>
    </row>
    <row r="2625" spans="1:27" ht="16.5" thickTop="1" thickBot="1" x14ac:dyDescent="0.3">
      <c r="A2625" s="9"/>
      <c r="B2625" s="9"/>
      <c r="C2625" s="9"/>
      <c r="D2625" s="9"/>
      <c r="E2625" s="11"/>
      <c r="F2625" s="11"/>
      <c r="G2625" s="14"/>
      <c r="H2625" s="11"/>
      <c r="I2625" s="15">
        <v>5</v>
      </c>
      <c r="J2625" s="11">
        <v>40</v>
      </c>
      <c r="K2625" s="12">
        <f>CEILING(H2624*J2625/100*0.9,2.5)</f>
        <v>52.5</v>
      </c>
      <c r="M2625" s="9"/>
      <c r="N2625" s="14"/>
      <c r="O2625" s="11"/>
      <c r="P2625" s="15">
        <v>3</v>
      </c>
      <c r="Q2625" s="11">
        <v>70</v>
      </c>
      <c r="R2625" s="12">
        <f>CEILING(O2624*Q2625/100*0.9,5)</f>
        <v>205</v>
      </c>
      <c r="T2625" s="9"/>
      <c r="U2625" s="8">
        <f>IF(V2607&gt;11.5,U2607+2.5,U2607)</f>
        <v>17.5</v>
      </c>
      <c r="V2625" s="4"/>
      <c r="W2625" s="8">
        <f>IF(X2607&gt;11.5,W2607+2.5,W2607)</f>
        <v>35</v>
      </c>
      <c r="X2625" s="24"/>
      <c r="Y2625" s="8">
        <f>IF(Z2607&gt;11.5,Y2607+2,Y2607)</f>
        <v>8</v>
      </c>
      <c r="Z2625" s="24"/>
      <c r="AA2625" s="9"/>
    </row>
    <row r="2626" spans="1:27" ht="16.5" thickTop="1" thickBot="1" x14ac:dyDescent="0.3">
      <c r="A2626" s="9"/>
      <c r="B2626" s="9"/>
      <c r="C2626" s="9"/>
      <c r="D2626" s="9"/>
      <c r="E2626" s="11"/>
      <c r="F2626" s="11"/>
      <c r="G2626" s="14"/>
      <c r="H2626" s="11"/>
      <c r="I2626" s="15">
        <v>5</v>
      </c>
      <c r="J2626" s="11">
        <v>40</v>
      </c>
      <c r="K2626" s="12">
        <f>CEILING(H2624*J2626/100*0.9,2.5)</f>
        <v>52.5</v>
      </c>
      <c r="M2626" s="9"/>
      <c r="N2626" s="14"/>
      <c r="O2626" s="11"/>
      <c r="P2626" s="15">
        <v>3</v>
      </c>
      <c r="Q2626" s="11">
        <v>70</v>
      </c>
      <c r="R2626" s="12">
        <f>CEILING(O2624*Q2626/100*0.9,5)</f>
        <v>205</v>
      </c>
      <c r="T2626" s="9"/>
      <c r="U2626" s="8">
        <f>U2625</f>
        <v>17.5</v>
      </c>
      <c r="V2626" s="3"/>
      <c r="W2626" s="8">
        <f>W2625</f>
        <v>35</v>
      </c>
      <c r="X2626" s="24"/>
      <c r="Y2626" s="8">
        <f>Y2625</f>
        <v>8</v>
      </c>
      <c r="Z2626" s="24"/>
      <c r="AA2626" s="9"/>
    </row>
    <row r="2627" spans="1:27" ht="16.5" thickTop="1" thickBot="1" x14ac:dyDescent="0.3">
      <c r="A2627" s="9"/>
      <c r="B2627" s="9"/>
      <c r="C2627" s="9"/>
      <c r="D2627" s="9"/>
      <c r="E2627" s="11"/>
      <c r="F2627" s="11"/>
      <c r="G2627" s="14"/>
      <c r="H2627" s="11"/>
      <c r="I2627" s="15">
        <v>5</v>
      </c>
      <c r="J2627" s="11">
        <v>50</v>
      </c>
      <c r="K2627" s="12">
        <f>CEILING(H2624*J2627/100*0.9,2.5)</f>
        <v>65</v>
      </c>
      <c r="M2627" s="9"/>
      <c r="N2627" s="14"/>
      <c r="O2627" s="11"/>
      <c r="P2627" s="15">
        <v>3</v>
      </c>
      <c r="Q2627" s="11">
        <v>80</v>
      </c>
      <c r="R2627" s="12">
        <f>CEILING(O2624*Q2627/100*0.9,5)</f>
        <v>235</v>
      </c>
      <c r="T2627" s="9"/>
      <c r="U2627" s="8">
        <f>U2626</f>
        <v>17.5</v>
      </c>
      <c r="W2627" s="8">
        <f>W2626</f>
        <v>35</v>
      </c>
      <c r="X2627" s="24"/>
      <c r="Y2627" s="8">
        <f>Y2626</f>
        <v>8</v>
      </c>
      <c r="Z2627" s="24"/>
      <c r="AA2627" s="9"/>
    </row>
    <row r="2628" spans="1:27" ht="16.5" thickTop="1" thickBot="1" x14ac:dyDescent="0.3">
      <c r="A2628" s="9"/>
      <c r="B2628" s="9"/>
      <c r="C2628" s="9"/>
      <c r="D2628" s="9"/>
      <c r="E2628" s="11"/>
      <c r="F2628" s="11"/>
      <c r="G2628" s="14"/>
      <c r="H2628" s="11"/>
      <c r="I2628" s="15">
        <v>5</v>
      </c>
      <c r="J2628" s="11">
        <v>50</v>
      </c>
      <c r="K2628" s="12">
        <f>CEILING(H2624*J2628/100*0.9,2.5)</f>
        <v>65</v>
      </c>
      <c r="M2628" s="9"/>
      <c r="N2628" s="14"/>
      <c r="O2628" s="11"/>
      <c r="P2628" s="15">
        <v>3</v>
      </c>
      <c r="Q2628" s="11">
        <v>80</v>
      </c>
      <c r="R2628" s="12">
        <f>CEILING(O2624*Q2628/100*0.9,5)</f>
        <v>235</v>
      </c>
      <c r="T2628" s="9"/>
      <c r="U2628" s="8">
        <f>U2627</f>
        <v>17.5</v>
      </c>
      <c r="W2628" s="8">
        <f>W2627</f>
        <v>35</v>
      </c>
      <c r="X2628" s="25"/>
      <c r="Y2628" s="8">
        <f>Y2627</f>
        <v>8</v>
      </c>
      <c r="Z2628" s="25"/>
      <c r="AA2628" s="9"/>
    </row>
    <row r="2629" spans="1:27" ht="16.5" thickTop="1" thickBot="1" x14ac:dyDescent="0.3">
      <c r="A2629" s="9"/>
      <c r="B2629" s="9"/>
      <c r="C2629" s="9"/>
      <c r="D2629" s="9"/>
      <c r="E2629" s="11"/>
      <c r="F2629" s="11"/>
      <c r="G2629" s="14"/>
      <c r="H2629" s="11"/>
      <c r="I2629" s="16">
        <v>5</v>
      </c>
      <c r="J2629" s="11">
        <v>60</v>
      </c>
      <c r="K2629" s="12">
        <f>CEILING(H2624*J2629/100*0.9,2.5)</f>
        <v>77.5</v>
      </c>
      <c r="M2629" s="9"/>
      <c r="N2629" s="14"/>
      <c r="O2629" s="11"/>
      <c r="P2629" s="16">
        <v>3</v>
      </c>
      <c r="Q2629" s="11">
        <v>90</v>
      </c>
      <c r="R2629" s="12">
        <f>CEILING(O2624*Q2629/100*0.9,5)</f>
        <v>260</v>
      </c>
      <c r="T2629" s="9"/>
      <c r="U2629" s="9"/>
      <c r="V2629" s="9"/>
      <c r="W2629" s="9"/>
      <c r="X2629" s="9"/>
      <c r="Y2629" s="9"/>
      <c r="Z2629" s="9"/>
      <c r="AA2629" s="9"/>
    </row>
    <row r="2630" spans="1:27" ht="16.5" thickTop="1" thickBot="1" x14ac:dyDescent="0.3">
      <c r="A2630" s="9"/>
      <c r="B2630" s="9"/>
      <c r="C2630">
        <f>IF(H2630&gt;3.4,0,H2630)+IF(O2630&gt;3.4,0,O2630)</f>
        <v>2</v>
      </c>
      <c r="D2630" t="s">
        <v>17</v>
      </c>
      <c r="E2630" t="s">
        <v>2</v>
      </c>
      <c r="F2630" s="9"/>
      <c r="G2630" s="14" t="s">
        <v>14</v>
      </c>
      <c r="H2630" s="11">
        <v>4</v>
      </c>
      <c r="I2630" s="11"/>
      <c r="J2630" s="11"/>
      <c r="K2630" s="11"/>
      <c r="L2630" s="9"/>
      <c r="M2630" s="9"/>
      <c r="N2630" s="14" t="s">
        <v>12</v>
      </c>
      <c r="O2630" s="11">
        <v>2</v>
      </c>
      <c r="P2630" s="11"/>
      <c r="Q2630" s="11"/>
      <c r="R2630" s="11"/>
      <c r="S2630" s="9"/>
      <c r="T2630" s="9"/>
      <c r="U2630" s="9"/>
      <c r="V2630" s="27" t="s">
        <v>47</v>
      </c>
      <c r="W2630" s="9"/>
      <c r="X2630" s="17" t="s">
        <v>27</v>
      </c>
      <c r="Y2630" s="9"/>
      <c r="Z2630" s="9"/>
      <c r="AA2630" s="9"/>
    </row>
    <row r="2631" spans="1:27" ht="31.5" thickTop="1" thickBot="1" x14ac:dyDescent="0.3">
      <c r="A2631" s="9"/>
      <c r="B2631" s="9"/>
      <c r="C2631" s="9"/>
      <c r="D2631" s="9"/>
      <c r="E2631" s="11"/>
      <c r="F2631" s="11"/>
      <c r="G2631" s="14" t="s">
        <v>33</v>
      </c>
      <c r="H2631" s="20">
        <f>H2617</f>
        <v>252.5</v>
      </c>
      <c r="I2631" s="11" t="s">
        <v>31</v>
      </c>
      <c r="J2631" s="11" t="s">
        <v>30</v>
      </c>
      <c r="K2631" s="11" t="s">
        <v>34</v>
      </c>
      <c r="L2631" s="10" t="s">
        <v>32</v>
      </c>
      <c r="M2631" s="10"/>
      <c r="N2631" s="14" t="s">
        <v>33</v>
      </c>
      <c r="O2631" s="20">
        <f>O2617</f>
        <v>280</v>
      </c>
      <c r="P2631" s="11" t="s">
        <v>31</v>
      </c>
      <c r="Q2631" s="11" t="s">
        <v>30</v>
      </c>
      <c r="R2631" s="11" t="s">
        <v>34</v>
      </c>
      <c r="S2631" s="10" t="s">
        <v>32</v>
      </c>
      <c r="T2631" s="10"/>
      <c r="U2631" s="26" t="s">
        <v>34</v>
      </c>
      <c r="V2631" s="26" t="s">
        <v>48</v>
      </c>
      <c r="W2631" s="26" t="s">
        <v>34</v>
      </c>
      <c r="X2631" s="26" t="s">
        <v>48</v>
      </c>
      <c r="Y2631" s="9"/>
      <c r="Z2631" s="9"/>
      <c r="AA2631" s="9"/>
    </row>
    <row r="2632" spans="1:27" ht="16.5" thickTop="1" thickBot="1" x14ac:dyDescent="0.3">
      <c r="A2632" s="9"/>
      <c r="B2632" s="9"/>
      <c r="C2632" s="9"/>
      <c r="D2632" s="9"/>
      <c r="E2632" s="11"/>
      <c r="F2632" s="11"/>
      <c r="G2632" s="14"/>
      <c r="H2632" s="11"/>
      <c r="I2632" s="15">
        <v>5</v>
      </c>
      <c r="J2632" s="11">
        <v>40</v>
      </c>
      <c r="K2632" s="12">
        <f>CEILING(H2631*J2632/100*0.9,2.5)</f>
        <v>92.5</v>
      </c>
      <c r="M2632" s="9"/>
      <c r="N2632" s="14"/>
      <c r="O2632" s="11"/>
      <c r="P2632" s="15">
        <v>3</v>
      </c>
      <c r="Q2632" s="11">
        <v>70</v>
      </c>
      <c r="R2632" s="12">
        <f>CEILING(O2631*Q2632/100*0.9,5)</f>
        <v>180</v>
      </c>
      <c r="T2632" s="9"/>
      <c r="U2632" s="8">
        <f>IF(V2614&gt;11.5,U2614+2.5,U2614)</f>
        <v>60</v>
      </c>
      <c r="W2632" s="8">
        <f>IF(X2614&gt;11.5,W2614+2.5,W2614)</f>
        <v>42.5</v>
      </c>
      <c r="X2632" s="24"/>
      <c r="Y2632" s="9"/>
      <c r="Z2632" s="9"/>
      <c r="AA2632" s="9"/>
    </row>
    <row r="2633" spans="1:27" ht="16.5" thickTop="1" thickBot="1" x14ac:dyDescent="0.3">
      <c r="A2633" s="9"/>
      <c r="B2633" s="9"/>
      <c r="C2633" s="9"/>
      <c r="D2633" s="9"/>
      <c r="E2633" s="11"/>
      <c r="F2633" s="11"/>
      <c r="G2633" s="14"/>
      <c r="H2633" s="11"/>
      <c r="I2633" s="15">
        <v>5</v>
      </c>
      <c r="J2633" s="11">
        <v>40</v>
      </c>
      <c r="K2633" s="12">
        <f>CEILING(H2631*J2633/100*0.9,2.5)</f>
        <v>92.5</v>
      </c>
      <c r="M2633" s="9"/>
      <c r="N2633" s="14"/>
      <c r="O2633" s="11"/>
      <c r="P2633" s="15">
        <v>3</v>
      </c>
      <c r="Q2633" s="11">
        <v>70</v>
      </c>
      <c r="R2633" s="12">
        <f>CEILING(O2631*Q2633/100*0.9,5)</f>
        <v>180</v>
      </c>
      <c r="T2633" s="9"/>
      <c r="U2633" s="8">
        <f>U2632</f>
        <v>60</v>
      </c>
      <c r="W2633" s="8">
        <f>W2632</f>
        <v>42.5</v>
      </c>
      <c r="X2633" s="24"/>
      <c r="Y2633" s="9"/>
      <c r="Z2633" s="9"/>
      <c r="AA2633" s="9"/>
    </row>
    <row r="2634" spans="1:27" ht="16.5" thickTop="1" thickBot="1" x14ac:dyDescent="0.3">
      <c r="A2634" s="9"/>
      <c r="B2634" s="9"/>
      <c r="C2634" s="9"/>
      <c r="D2634" s="9"/>
      <c r="E2634" s="11"/>
      <c r="F2634" s="11"/>
      <c r="G2634" s="14"/>
      <c r="H2634" s="11"/>
      <c r="I2634" s="15">
        <v>5</v>
      </c>
      <c r="J2634" s="11">
        <v>50</v>
      </c>
      <c r="K2634" s="12">
        <f>CEILING(H2631*J2634/100*0.9,2.5)</f>
        <v>115</v>
      </c>
      <c r="M2634" s="9"/>
      <c r="N2634" s="14"/>
      <c r="O2634" s="11"/>
      <c r="P2634" s="15">
        <v>3</v>
      </c>
      <c r="Q2634" s="11">
        <v>80</v>
      </c>
      <c r="R2634" s="12">
        <f>CEILING(O2631*Q2634/100*0.9,5)</f>
        <v>205</v>
      </c>
      <c r="T2634" s="9"/>
      <c r="U2634" s="8">
        <f>U2633</f>
        <v>60</v>
      </c>
      <c r="W2634" s="8">
        <f>W2633</f>
        <v>42.5</v>
      </c>
      <c r="X2634" s="24"/>
      <c r="Y2634" s="9"/>
      <c r="Z2634" s="9"/>
      <c r="AA2634" s="9"/>
    </row>
    <row r="2635" spans="1:27" ht="16.5" thickTop="1" thickBot="1" x14ac:dyDescent="0.3">
      <c r="A2635" s="9"/>
      <c r="B2635" s="9"/>
      <c r="C2635" s="9"/>
      <c r="D2635" s="9"/>
      <c r="E2635" s="11"/>
      <c r="F2635" s="11"/>
      <c r="G2635" s="14"/>
      <c r="H2635" s="11"/>
      <c r="I2635" s="15">
        <v>5</v>
      </c>
      <c r="J2635" s="11">
        <v>50</v>
      </c>
      <c r="K2635" s="12">
        <f>CEILING(H2631*J2635/100*0.9,2.5)</f>
        <v>115</v>
      </c>
      <c r="M2635" s="9"/>
      <c r="N2635" s="14"/>
      <c r="O2635" s="11"/>
      <c r="P2635" s="15">
        <v>3</v>
      </c>
      <c r="Q2635" s="11">
        <v>80</v>
      </c>
      <c r="R2635" s="12">
        <f>CEILING(O2631*Q2635/100*0.9,5)</f>
        <v>205</v>
      </c>
      <c r="T2635" s="9"/>
      <c r="U2635" s="8">
        <f>U2634</f>
        <v>60</v>
      </c>
      <c r="W2635" s="8">
        <f>W2634</f>
        <v>42.5</v>
      </c>
      <c r="X2635" s="25"/>
      <c r="Y2635" s="9"/>
      <c r="Z2635" s="9"/>
      <c r="AA2635" s="9"/>
    </row>
    <row r="2636" spans="1:27" ht="16.5" thickTop="1" thickBot="1" x14ac:dyDescent="0.3">
      <c r="A2636" s="9"/>
      <c r="B2636" s="9"/>
      <c r="C2636" s="9"/>
      <c r="D2636" s="9"/>
      <c r="E2636" s="11"/>
      <c r="F2636" s="11"/>
      <c r="G2636" s="14"/>
      <c r="H2636" s="11"/>
      <c r="I2636" s="16">
        <v>5</v>
      </c>
      <c r="J2636" s="11">
        <v>60</v>
      </c>
      <c r="K2636" s="12">
        <f>CEILING(H2631*J2636/100*0.9,2.5)</f>
        <v>137.5</v>
      </c>
      <c r="M2636" s="9"/>
      <c r="N2636" s="14"/>
      <c r="O2636" s="11"/>
      <c r="P2636" s="16">
        <v>3</v>
      </c>
      <c r="Q2636" s="11">
        <v>90</v>
      </c>
      <c r="R2636" s="12">
        <f>CEILING(O2631*Q2636/100*0.9,5)</f>
        <v>230</v>
      </c>
      <c r="T2636" s="9"/>
      <c r="U2636" s="9"/>
      <c r="V2636" s="9"/>
      <c r="W2636" s="9"/>
      <c r="X2636" s="9"/>
      <c r="Y2636" s="9"/>
      <c r="Z2636" s="9"/>
      <c r="AA2636" s="9"/>
    </row>
    <row r="2637" spans="1:27" ht="16.5" thickTop="1" thickBot="1" x14ac:dyDescent="0.3">
      <c r="A2637" s="9"/>
      <c r="B2637" s="1" t="s">
        <v>193</v>
      </c>
      <c r="C2637">
        <f>IF(H2637&gt;3.4,0,H2637)+IF(O2637&gt;3.4,0,O2637)</f>
        <v>4</v>
      </c>
      <c r="D2637" t="s">
        <v>15</v>
      </c>
      <c r="E2637" t="s">
        <v>2</v>
      </c>
      <c r="F2637" s="9"/>
      <c r="G2637" s="14" t="s">
        <v>14</v>
      </c>
      <c r="H2637" s="11">
        <v>1</v>
      </c>
      <c r="I2637" s="11"/>
      <c r="J2637" s="11"/>
      <c r="K2637" s="11"/>
      <c r="L2637" s="9"/>
      <c r="M2637" s="9"/>
      <c r="N2637" s="14" t="s">
        <v>12</v>
      </c>
      <c r="O2637" s="11">
        <v>3</v>
      </c>
      <c r="P2637" s="11"/>
      <c r="Q2637" s="11"/>
      <c r="R2637" s="11"/>
      <c r="S2637" s="9"/>
      <c r="T2637" s="9"/>
      <c r="U2637" s="30"/>
      <c r="V2637" s="29" t="s">
        <v>49</v>
      </c>
      <c r="W2637" s="9"/>
      <c r="X2637" s="31" t="s">
        <v>27</v>
      </c>
      <c r="Y2637" s="9"/>
      <c r="Z2637" s="9"/>
      <c r="AA2637" s="9"/>
    </row>
    <row r="2638" spans="1:27" ht="31.5" thickTop="1" thickBot="1" x14ac:dyDescent="0.3">
      <c r="A2638" s="9"/>
      <c r="B2638" s="9"/>
      <c r="C2638" s="9"/>
      <c r="D2638" s="9"/>
      <c r="E2638" s="11"/>
      <c r="F2638" s="11"/>
      <c r="G2638" s="14" t="s">
        <v>33</v>
      </c>
      <c r="H2638" s="20">
        <f>H2631+IF(L2620&lt;3.5,2.5,5)</f>
        <v>255</v>
      </c>
      <c r="I2638" s="11" t="s">
        <v>31</v>
      </c>
      <c r="J2638" s="11" t="s">
        <v>30</v>
      </c>
      <c r="K2638" s="11" t="s">
        <v>34</v>
      </c>
      <c r="L2638" s="10" t="s">
        <v>32</v>
      </c>
      <c r="M2638" s="10"/>
      <c r="N2638" s="14"/>
      <c r="O2638" s="20">
        <f>O2631</f>
        <v>280</v>
      </c>
      <c r="P2638" s="11" t="s">
        <v>31</v>
      </c>
      <c r="Q2638" s="11" t="s">
        <v>30</v>
      </c>
      <c r="R2638" s="11" t="s">
        <v>34</v>
      </c>
      <c r="S2638" s="10" t="s">
        <v>32</v>
      </c>
      <c r="T2638" s="10"/>
      <c r="U2638" s="26" t="s">
        <v>34</v>
      </c>
      <c r="V2638" s="26" t="s">
        <v>48</v>
      </c>
      <c r="W2638" s="26" t="s">
        <v>34</v>
      </c>
      <c r="X2638" s="26" t="s">
        <v>48</v>
      </c>
      <c r="Y2638" s="9"/>
      <c r="Z2638" s="9"/>
      <c r="AA2638" s="9"/>
    </row>
    <row r="2639" spans="1:27" ht="16.5" thickTop="1" thickBot="1" x14ac:dyDescent="0.3">
      <c r="A2639" s="9"/>
      <c r="B2639" s="9"/>
      <c r="C2639" s="9"/>
      <c r="D2639" s="9"/>
      <c r="E2639" s="11"/>
      <c r="F2639" s="11"/>
      <c r="G2639" s="14"/>
      <c r="H2639" s="11"/>
      <c r="I2639" s="15">
        <v>5</v>
      </c>
      <c r="J2639" s="11">
        <v>65</v>
      </c>
      <c r="K2639" s="12">
        <f>CEILING(H2638*J2639/100*0.9,2.5)</f>
        <v>150</v>
      </c>
      <c r="M2639" s="9"/>
      <c r="N2639" s="14"/>
      <c r="O2639" s="11"/>
      <c r="P2639" s="15">
        <v>5</v>
      </c>
      <c r="Q2639" s="11">
        <v>75</v>
      </c>
      <c r="R2639" s="12">
        <f>CEILING(O2638*0.9*Q2639/100,5)</f>
        <v>190</v>
      </c>
      <c r="T2639" s="9"/>
      <c r="U2639" s="8">
        <f>IF(V2621&gt;11.5,U2621+2.5,U2621)</f>
        <v>70</v>
      </c>
      <c r="V2639" s="4"/>
      <c r="W2639" s="8">
        <f>IF(X2635&gt;11.5,W2635+2.5,W2635)</f>
        <v>42.5</v>
      </c>
      <c r="X2639" s="24"/>
      <c r="Y2639" s="9"/>
      <c r="Z2639" s="9"/>
      <c r="AA2639" s="9"/>
    </row>
    <row r="2640" spans="1:27" ht="16.5" thickTop="1" thickBot="1" x14ac:dyDescent="0.3">
      <c r="A2640" s="9"/>
      <c r="B2640" s="9"/>
      <c r="C2640" s="9"/>
      <c r="D2640" s="9"/>
      <c r="E2640" s="11"/>
      <c r="F2640" s="11"/>
      <c r="G2640" s="14"/>
      <c r="H2640" s="11"/>
      <c r="I2640" s="15">
        <v>5</v>
      </c>
      <c r="J2640" s="11">
        <v>65</v>
      </c>
      <c r="K2640" s="12">
        <f>CEILING(H2638*J2640/100*0.9,2.5)</f>
        <v>150</v>
      </c>
      <c r="M2640" s="9"/>
      <c r="N2640" s="14"/>
      <c r="O2640" s="11"/>
      <c r="P2640" s="15">
        <v>3</v>
      </c>
      <c r="Q2640" s="11">
        <v>85</v>
      </c>
      <c r="R2640" s="12">
        <f>CEILING(O2638*0.9*Q2640/100,5)</f>
        <v>215</v>
      </c>
      <c r="T2640" s="9"/>
      <c r="U2640" s="8">
        <f>U2639</f>
        <v>70</v>
      </c>
      <c r="V2640" s="4"/>
      <c r="W2640" s="8">
        <f>W2639</f>
        <v>42.5</v>
      </c>
      <c r="X2640" s="24"/>
      <c r="Y2640" s="9"/>
      <c r="Z2640" s="9"/>
      <c r="AA2640" s="9"/>
    </row>
    <row r="2641" spans="1:27" ht="16.5" thickTop="1" thickBot="1" x14ac:dyDescent="0.3">
      <c r="A2641" s="9"/>
      <c r="B2641" s="9"/>
      <c r="C2641" s="9"/>
      <c r="D2641" s="9"/>
      <c r="E2641" s="11"/>
      <c r="F2641" s="11"/>
      <c r="G2641" s="14"/>
      <c r="H2641" s="11"/>
      <c r="I2641" s="15">
        <v>5</v>
      </c>
      <c r="J2641" s="11">
        <v>75</v>
      </c>
      <c r="K2641" s="12">
        <f>CEILING(H2638*J2641/100*0.9,2.5)</f>
        <v>172.5</v>
      </c>
      <c r="M2641" s="9"/>
      <c r="N2641" s="14"/>
      <c r="O2641" s="11" t="s">
        <v>35</v>
      </c>
      <c r="P2641" s="15">
        <v>1</v>
      </c>
      <c r="Q2641" s="11">
        <v>95</v>
      </c>
      <c r="R2641" s="12">
        <f>CEILING(O2638*0.9*Q2641/100,5)</f>
        <v>240</v>
      </c>
      <c r="T2641" s="9"/>
      <c r="U2641" s="8">
        <f>U2640</f>
        <v>70</v>
      </c>
      <c r="V2641" s="4"/>
      <c r="W2641" s="8">
        <f>W2640</f>
        <v>42.5</v>
      </c>
      <c r="X2641" s="24"/>
      <c r="Y2641" s="9"/>
      <c r="Z2641" s="9"/>
      <c r="AA2641" s="9"/>
    </row>
    <row r="2642" spans="1:27" ht="16.5" thickTop="1" thickBot="1" x14ac:dyDescent="0.3">
      <c r="A2642" s="9"/>
      <c r="B2642" s="9"/>
      <c r="C2642" s="9"/>
      <c r="D2642" s="9"/>
      <c r="E2642" s="11"/>
      <c r="F2642" s="11"/>
      <c r="G2642" s="14"/>
      <c r="H2642" s="11"/>
      <c r="I2642" s="15">
        <v>5</v>
      </c>
      <c r="J2642" s="11">
        <v>75</v>
      </c>
      <c r="K2642" s="12">
        <f>CEILING(H2638*J2642/100*0.9,2.5)</f>
        <v>172.5</v>
      </c>
      <c r="M2642" s="9"/>
      <c r="N2642" s="14"/>
      <c r="O2642" s="11"/>
      <c r="P2642" s="11"/>
      <c r="Q2642" s="11"/>
      <c r="R2642" s="11"/>
      <c r="S2642" s="9"/>
      <c r="T2642" s="9"/>
      <c r="U2642" s="8">
        <f>U2641</f>
        <v>70</v>
      </c>
      <c r="V2642" s="4"/>
      <c r="W2642" s="8">
        <f>W2641</f>
        <v>42.5</v>
      </c>
      <c r="X2642" s="25"/>
      <c r="Y2642" s="9"/>
      <c r="Z2642" s="9"/>
      <c r="AA2642" s="9"/>
    </row>
    <row r="2643" spans="1:27" ht="16.5" thickTop="1" thickBot="1" x14ac:dyDescent="0.3">
      <c r="A2643" s="9"/>
      <c r="B2643" s="9"/>
      <c r="C2643" s="9"/>
      <c r="D2643" s="9"/>
      <c r="E2643" s="11"/>
      <c r="F2643" s="11"/>
      <c r="G2643" s="14"/>
      <c r="H2643" s="11"/>
      <c r="I2643" s="15">
        <v>5</v>
      </c>
      <c r="J2643" s="11">
        <v>85</v>
      </c>
      <c r="K2643" s="12">
        <f>CEILING(H2638*J2643/100*0.9,2.5)</f>
        <v>197.5</v>
      </c>
      <c r="M2643" s="9"/>
      <c r="N2643" s="14"/>
      <c r="O2643" s="11"/>
      <c r="P2643" s="11"/>
      <c r="Q2643" s="11"/>
      <c r="R2643" s="11"/>
      <c r="S2643" s="9"/>
      <c r="T2643" s="9"/>
      <c r="U2643" s="9"/>
      <c r="V2643" s="9"/>
      <c r="W2643" s="9"/>
      <c r="X2643" s="9"/>
      <c r="Y2643" s="9"/>
      <c r="Z2643" s="9"/>
      <c r="AA2643" s="9"/>
    </row>
    <row r="2644" spans="1:27" ht="16.5" thickTop="1" thickBot="1" x14ac:dyDescent="0.3">
      <c r="A2644" s="9"/>
      <c r="B2644" s="9"/>
      <c r="C2644">
        <f>IF(H2644&gt;3.4,0,H2644)+IF(O2644&gt;3.4,0,O2644)</f>
        <v>4</v>
      </c>
      <c r="D2644" t="s">
        <v>16</v>
      </c>
      <c r="E2644" t="s">
        <v>3</v>
      </c>
      <c r="F2644" s="9"/>
      <c r="G2644" s="14" t="s">
        <v>4</v>
      </c>
      <c r="H2644" s="11">
        <v>1</v>
      </c>
      <c r="I2644" s="11"/>
      <c r="J2644" s="11"/>
      <c r="K2644" s="11"/>
      <c r="L2644" s="9"/>
      <c r="M2644" s="9"/>
      <c r="N2644" s="14" t="s">
        <v>13</v>
      </c>
      <c r="O2644" s="11">
        <v>3</v>
      </c>
      <c r="P2644" s="11"/>
      <c r="Q2644" s="11"/>
      <c r="R2644" s="11"/>
      <c r="S2644" s="9"/>
      <c r="T2644" s="9"/>
      <c r="U2644" s="9"/>
      <c r="V2644" s="28" t="s">
        <v>28</v>
      </c>
      <c r="W2644" s="9"/>
      <c r="X2644" s="27" t="s">
        <v>25</v>
      </c>
      <c r="Y2644" s="9"/>
      <c r="Z2644" s="27" t="s">
        <v>26</v>
      </c>
      <c r="AA2644" s="9"/>
    </row>
    <row r="2645" spans="1:27" ht="31.5" thickTop="1" thickBot="1" x14ac:dyDescent="0.3">
      <c r="A2645" s="9"/>
      <c r="B2645" s="9"/>
      <c r="C2645" s="9"/>
      <c r="D2645" s="9"/>
      <c r="E2645" s="11"/>
      <c r="F2645" s="11"/>
      <c r="G2645" s="14" t="s">
        <v>33</v>
      </c>
      <c r="H2645" s="20">
        <f>H2603+IF(L2606&lt;3.5,2.5,5)</f>
        <v>142.5</v>
      </c>
      <c r="I2645" s="11" t="s">
        <v>31</v>
      </c>
      <c r="J2645" s="11" t="s">
        <v>30</v>
      </c>
      <c r="K2645" s="11" t="s">
        <v>34</v>
      </c>
      <c r="L2645" s="10" t="s">
        <v>32</v>
      </c>
      <c r="M2645" s="10"/>
      <c r="N2645" s="14"/>
      <c r="O2645" s="20">
        <f>O2624</f>
        <v>320</v>
      </c>
      <c r="P2645" s="11" t="s">
        <v>31</v>
      </c>
      <c r="Q2645" s="11" t="s">
        <v>30</v>
      </c>
      <c r="R2645" s="11" t="s">
        <v>34</v>
      </c>
      <c r="S2645" s="10" t="s">
        <v>32</v>
      </c>
      <c r="T2645" s="10"/>
      <c r="U2645" s="26" t="s">
        <v>34</v>
      </c>
      <c r="V2645" s="26" t="s">
        <v>48</v>
      </c>
      <c r="W2645" s="26" t="s">
        <v>34</v>
      </c>
      <c r="X2645" s="26" t="s">
        <v>48</v>
      </c>
      <c r="Y2645" s="26" t="s">
        <v>34</v>
      </c>
      <c r="Z2645" s="26" t="s">
        <v>48</v>
      </c>
      <c r="AA2645" s="9"/>
    </row>
    <row r="2646" spans="1:27" ht="16.5" thickTop="1" thickBot="1" x14ac:dyDescent="0.3">
      <c r="A2646" s="9"/>
      <c r="B2646" s="9"/>
      <c r="C2646" s="9"/>
      <c r="D2646" s="9"/>
      <c r="E2646" s="11"/>
      <c r="F2646" s="11"/>
      <c r="G2646" s="14"/>
      <c r="H2646" s="11"/>
      <c r="I2646" s="15">
        <v>5</v>
      </c>
      <c r="J2646" s="11">
        <v>65</v>
      </c>
      <c r="K2646" s="12">
        <f>CEILING(H2645*J2646/100*0.9,2.5)</f>
        <v>85</v>
      </c>
      <c r="M2646" s="9"/>
      <c r="N2646" s="14"/>
      <c r="O2646" s="11"/>
      <c r="P2646" s="15">
        <v>5</v>
      </c>
      <c r="Q2646" s="11">
        <v>75</v>
      </c>
      <c r="R2646" s="12">
        <f>CEILING(O2645*0.9*Q2646/100,5)</f>
        <v>220</v>
      </c>
      <c r="T2646" s="9"/>
      <c r="U2646" s="8">
        <f>IF(V2628&gt;11.5,U2628+2.5,U2628)</f>
        <v>17.5</v>
      </c>
      <c r="V2646" s="4"/>
      <c r="W2646" s="8">
        <f>IF(X2628&gt;11.5,W2628+2.5,W2628)</f>
        <v>35</v>
      </c>
      <c r="X2646" s="24"/>
      <c r="Y2646" s="8">
        <f>IF(Z2628&gt;11.5,Y2628+2,Y2628)</f>
        <v>8</v>
      </c>
      <c r="Z2646" s="24"/>
      <c r="AA2646" s="9"/>
    </row>
    <row r="2647" spans="1:27" ht="16.5" thickTop="1" thickBot="1" x14ac:dyDescent="0.3">
      <c r="A2647" s="9"/>
      <c r="B2647" s="9"/>
      <c r="C2647" s="9"/>
      <c r="D2647" s="9"/>
      <c r="E2647" s="11"/>
      <c r="F2647" s="11"/>
      <c r="G2647" s="14"/>
      <c r="H2647" s="11"/>
      <c r="I2647" s="15">
        <v>5</v>
      </c>
      <c r="J2647" s="11">
        <v>65</v>
      </c>
      <c r="K2647" s="12">
        <f>CEILING(H2645*J2647/100*0.9,2.5)</f>
        <v>85</v>
      </c>
      <c r="M2647" s="9"/>
      <c r="N2647" s="14"/>
      <c r="O2647" s="11"/>
      <c r="P2647" s="15">
        <v>3</v>
      </c>
      <c r="Q2647" s="11">
        <v>85</v>
      </c>
      <c r="R2647" s="12">
        <f>CEILING(O2645*0.9*Q2647/100,5)</f>
        <v>245</v>
      </c>
      <c r="T2647" s="9"/>
      <c r="U2647" s="8">
        <f>U2646</f>
        <v>17.5</v>
      </c>
      <c r="V2647" s="3"/>
      <c r="W2647" s="8">
        <f>W2646</f>
        <v>35</v>
      </c>
      <c r="X2647" s="24"/>
      <c r="Y2647" s="8">
        <f>Y2646</f>
        <v>8</v>
      </c>
      <c r="Z2647" s="24"/>
      <c r="AA2647" s="9"/>
    </row>
    <row r="2648" spans="1:27" ht="16.5" thickTop="1" thickBot="1" x14ac:dyDescent="0.3">
      <c r="A2648" s="9"/>
      <c r="B2648" s="9"/>
      <c r="C2648" s="9"/>
      <c r="D2648" s="9"/>
      <c r="E2648" s="11"/>
      <c r="F2648" s="11"/>
      <c r="G2648" s="14"/>
      <c r="H2648" s="11"/>
      <c r="I2648" s="15">
        <v>5</v>
      </c>
      <c r="J2648" s="11">
        <v>75</v>
      </c>
      <c r="K2648" s="12">
        <f>CEILING(H2645*J2648/100*0.9,2.5)</f>
        <v>97.5</v>
      </c>
      <c r="M2648" s="9"/>
      <c r="N2648" s="14"/>
      <c r="O2648" s="11" t="s">
        <v>35</v>
      </c>
      <c r="P2648" s="15">
        <v>1</v>
      </c>
      <c r="Q2648" s="11">
        <v>95</v>
      </c>
      <c r="R2648" s="12">
        <f>CEILING(O2645*0.9*Q2648/100,5)</f>
        <v>275</v>
      </c>
      <c r="T2648" s="9"/>
      <c r="U2648" s="8">
        <f>U2647</f>
        <v>17.5</v>
      </c>
      <c r="W2648" s="8">
        <f>W2647</f>
        <v>35</v>
      </c>
      <c r="X2648" s="24"/>
      <c r="Y2648" s="8">
        <f>Y2647</f>
        <v>8</v>
      </c>
      <c r="Z2648" s="24"/>
      <c r="AA2648" s="9"/>
    </row>
    <row r="2649" spans="1:27" ht="16.5" thickTop="1" thickBot="1" x14ac:dyDescent="0.3">
      <c r="A2649" s="9"/>
      <c r="B2649" s="9"/>
      <c r="C2649" s="9"/>
      <c r="D2649" s="9"/>
      <c r="E2649" s="11"/>
      <c r="F2649" s="11"/>
      <c r="G2649" s="14"/>
      <c r="H2649" s="11"/>
      <c r="I2649" s="15">
        <v>5</v>
      </c>
      <c r="J2649" s="11">
        <v>75</v>
      </c>
      <c r="K2649" s="12">
        <f>CEILING(H2645*J2649/100*0.9,2.5)</f>
        <v>97.5</v>
      </c>
      <c r="M2649" s="9"/>
      <c r="N2649" s="14"/>
      <c r="O2649" s="11"/>
      <c r="P2649" s="11"/>
      <c r="Q2649" s="11"/>
      <c r="R2649" s="11"/>
      <c r="S2649" s="9"/>
      <c r="T2649" s="9"/>
      <c r="U2649" s="8">
        <f>U2648</f>
        <v>17.5</v>
      </c>
      <c r="W2649" s="8">
        <f>W2648</f>
        <v>35</v>
      </c>
      <c r="X2649" s="25"/>
      <c r="Y2649" s="8">
        <f>Y2648</f>
        <v>8</v>
      </c>
      <c r="Z2649" s="25"/>
      <c r="AA2649" s="9"/>
    </row>
    <row r="2650" spans="1:27" ht="16.5" thickTop="1" thickBot="1" x14ac:dyDescent="0.3">
      <c r="A2650" s="9"/>
      <c r="B2650" s="9"/>
      <c r="C2650" s="9"/>
      <c r="D2650" s="9"/>
      <c r="E2650" s="11"/>
      <c r="F2650" s="11"/>
      <c r="G2650" s="14"/>
      <c r="H2650" s="11"/>
      <c r="I2650" s="15">
        <v>5</v>
      </c>
      <c r="J2650" s="11">
        <v>85</v>
      </c>
      <c r="K2650" s="12">
        <f>CEILING(H2645*J2650/100*0.9,2.5)</f>
        <v>110</v>
      </c>
      <c r="M2650" s="9"/>
      <c r="N2650" s="14"/>
      <c r="O2650" s="11"/>
      <c r="P2650" s="11"/>
      <c r="Q2650" s="11"/>
      <c r="R2650" s="11"/>
      <c r="S2650" s="9"/>
      <c r="T2650" s="9"/>
      <c r="U2650" s="9"/>
      <c r="V2650" s="9"/>
      <c r="W2650" s="9"/>
      <c r="X2650" s="9"/>
      <c r="Y2650" s="9"/>
      <c r="Z2650" s="9"/>
      <c r="AA2650" s="9"/>
    </row>
    <row r="2651" spans="1:27" ht="16.5" thickTop="1" thickBot="1" x14ac:dyDescent="0.3">
      <c r="A2651" s="9"/>
      <c r="B2651" s="9"/>
      <c r="C2651">
        <f>IF(H2651&gt;3.4,0,H2651)+IF(O2651&gt;3.4,0,O2651)</f>
        <v>2</v>
      </c>
      <c r="D2651" t="s">
        <v>17</v>
      </c>
      <c r="E2651" t="s">
        <v>2</v>
      </c>
      <c r="F2651" s="9"/>
      <c r="G2651" s="14" t="s">
        <v>14</v>
      </c>
      <c r="H2651" s="11">
        <v>2</v>
      </c>
      <c r="I2651" s="11"/>
      <c r="J2651" s="11"/>
      <c r="K2651" s="11"/>
      <c r="L2651" s="9"/>
      <c r="M2651" s="9"/>
      <c r="N2651" s="14" t="s">
        <v>12</v>
      </c>
      <c r="O2651" s="11">
        <v>4</v>
      </c>
      <c r="P2651" s="11"/>
      <c r="Q2651" s="11"/>
      <c r="R2651" s="11"/>
      <c r="S2651" s="9"/>
      <c r="T2651" s="9"/>
      <c r="U2651" s="9"/>
      <c r="V2651" s="27" t="s">
        <v>47</v>
      </c>
      <c r="W2651" s="9"/>
      <c r="X2651" s="17" t="s">
        <v>27</v>
      </c>
      <c r="Y2651" s="9"/>
      <c r="Z2651" s="9"/>
      <c r="AA2651" s="9"/>
    </row>
    <row r="2652" spans="1:27" ht="31.5" thickTop="1" thickBot="1" x14ac:dyDescent="0.3">
      <c r="A2652" s="9"/>
      <c r="B2652" s="9"/>
      <c r="C2652" s="9"/>
      <c r="D2652" s="9"/>
      <c r="E2652" s="11"/>
      <c r="F2652" s="11"/>
      <c r="G2652" s="14" t="s">
        <v>33</v>
      </c>
      <c r="H2652" s="19">
        <f>H2638</f>
        <v>255</v>
      </c>
      <c r="I2652" s="11" t="s">
        <v>31</v>
      </c>
      <c r="J2652" s="11" t="s">
        <v>30</v>
      </c>
      <c r="K2652" s="11" t="s">
        <v>34</v>
      </c>
      <c r="L2652" s="10" t="s">
        <v>32</v>
      </c>
      <c r="M2652" s="10"/>
      <c r="N2652" s="14" t="s">
        <v>33</v>
      </c>
      <c r="O2652" s="20">
        <f>O2638</f>
        <v>280</v>
      </c>
      <c r="P2652" s="11" t="s">
        <v>31</v>
      </c>
      <c r="Q2652" s="11" t="s">
        <v>30</v>
      </c>
      <c r="R2652" s="11" t="s">
        <v>34</v>
      </c>
      <c r="S2652" s="10" t="s">
        <v>32</v>
      </c>
      <c r="T2652" s="10"/>
      <c r="U2652" s="26" t="s">
        <v>34</v>
      </c>
      <c r="V2652" s="26" t="s">
        <v>48</v>
      </c>
      <c r="W2652" s="26" t="s">
        <v>34</v>
      </c>
      <c r="X2652" s="26" t="s">
        <v>48</v>
      </c>
      <c r="Y2652" s="9"/>
      <c r="Z2652" s="9"/>
      <c r="AA2652" s="9"/>
    </row>
    <row r="2653" spans="1:27" ht="16.5" thickTop="1" thickBot="1" x14ac:dyDescent="0.3">
      <c r="A2653" s="9"/>
      <c r="B2653" s="9"/>
      <c r="C2653" s="9"/>
      <c r="D2653" s="9"/>
      <c r="E2653" s="11"/>
      <c r="F2653" s="11"/>
      <c r="G2653" s="14"/>
      <c r="H2653" s="11"/>
      <c r="I2653" s="15">
        <v>3</v>
      </c>
      <c r="J2653" s="11">
        <v>70</v>
      </c>
      <c r="K2653" s="12">
        <f>CEILING(H2652*J2653/100*0.9,2.5)</f>
        <v>162.5</v>
      </c>
      <c r="M2653" s="9"/>
      <c r="N2653" s="14"/>
      <c r="O2653" s="11"/>
      <c r="P2653" s="15">
        <v>5</v>
      </c>
      <c r="Q2653" s="11">
        <v>40</v>
      </c>
      <c r="R2653" s="12">
        <f>CEILING(O2652*Q2653/100*0.9,5)</f>
        <v>105</v>
      </c>
      <c r="T2653" s="9"/>
      <c r="U2653" s="8">
        <f>IF(V2635&gt;11.5,U2635+2.5,U2635)</f>
        <v>60</v>
      </c>
      <c r="W2653" s="8">
        <f>IF(X2635&gt;11.5,W2635+2.5,W2635)</f>
        <v>42.5</v>
      </c>
      <c r="X2653" s="24"/>
      <c r="Y2653" s="9"/>
      <c r="Z2653" s="9"/>
      <c r="AA2653" s="9"/>
    </row>
    <row r="2654" spans="1:27" ht="16.5" thickTop="1" thickBot="1" x14ac:dyDescent="0.3">
      <c r="A2654" s="9"/>
      <c r="B2654" s="9"/>
      <c r="C2654" s="9"/>
      <c r="D2654" s="9"/>
      <c r="E2654" s="11"/>
      <c r="F2654" s="11"/>
      <c r="G2654" s="14"/>
      <c r="H2654" s="11"/>
      <c r="I2654" s="15">
        <v>3</v>
      </c>
      <c r="J2654" s="11">
        <v>70</v>
      </c>
      <c r="K2654" s="12">
        <f>CEILING(H2652*J2654/100*0.9,2.5)</f>
        <v>162.5</v>
      </c>
      <c r="M2654" s="9"/>
      <c r="N2654" s="14"/>
      <c r="O2654" s="11"/>
      <c r="P2654" s="15">
        <v>5</v>
      </c>
      <c r="Q2654" s="11">
        <v>40</v>
      </c>
      <c r="R2654" s="12">
        <f>CEILING(O2652*Q2654/100*0.9,5)</f>
        <v>105</v>
      </c>
      <c r="T2654" s="9"/>
      <c r="U2654" s="8">
        <f>U2653</f>
        <v>60</v>
      </c>
      <c r="W2654" s="8">
        <f>W2653</f>
        <v>42.5</v>
      </c>
      <c r="X2654" s="24"/>
      <c r="Y2654" s="9"/>
      <c r="Z2654" s="9"/>
      <c r="AA2654" s="9"/>
    </row>
    <row r="2655" spans="1:27" ht="16.5" thickTop="1" thickBot="1" x14ac:dyDescent="0.3">
      <c r="A2655" s="9"/>
      <c r="B2655" s="9"/>
      <c r="C2655" s="9"/>
      <c r="D2655" s="9"/>
      <c r="E2655" s="11"/>
      <c r="F2655" s="11"/>
      <c r="G2655" s="14"/>
      <c r="H2655" s="11"/>
      <c r="I2655" s="15">
        <v>3</v>
      </c>
      <c r="J2655" s="11">
        <v>80</v>
      </c>
      <c r="K2655" s="12">
        <f>CEILING(H2652*J2655/100*0.9,2.5)</f>
        <v>185</v>
      </c>
      <c r="M2655" s="9"/>
      <c r="N2655" s="14"/>
      <c r="O2655" s="11"/>
      <c r="P2655" s="15">
        <v>5</v>
      </c>
      <c r="Q2655" s="11">
        <v>50</v>
      </c>
      <c r="R2655" s="12">
        <f>CEILING(O2652*Q2655/100*0.9,5)</f>
        <v>130</v>
      </c>
      <c r="T2655" s="9"/>
      <c r="U2655" s="8">
        <f>U2654</f>
        <v>60</v>
      </c>
      <c r="W2655" s="8">
        <f>W2654</f>
        <v>42.5</v>
      </c>
      <c r="X2655" s="24"/>
      <c r="Y2655" s="9"/>
      <c r="Z2655" s="9"/>
      <c r="AA2655" s="9"/>
    </row>
    <row r="2656" spans="1:27" ht="16.5" thickTop="1" thickBot="1" x14ac:dyDescent="0.3">
      <c r="A2656" s="9"/>
      <c r="B2656" s="9"/>
      <c r="C2656" s="9"/>
      <c r="D2656" s="9"/>
      <c r="E2656" s="11"/>
      <c r="F2656" s="11"/>
      <c r="G2656" s="14"/>
      <c r="H2656" s="11"/>
      <c r="I2656" s="15">
        <v>3</v>
      </c>
      <c r="J2656" s="11">
        <v>80</v>
      </c>
      <c r="K2656" s="12">
        <f>CEILING(H2652*J2656/100*0.9,2.5)</f>
        <v>185</v>
      </c>
      <c r="M2656" s="9"/>
      <c r="N2656" s="14"/>
      <c r="O2656" s="11"/>
      <c r="P2656" s="15">
        <v>5</v>
      </c>
      <c r="Q2656" s="11">
        <v>50</v>
      </c>
      <c r="R2656" s="12">
        <f>CEILING(O2652*Q2656/100*0.9,5)</f>
        <v>130</v>
      </c>
      <c r="T2656" s="9"/>
      <c r="U2656" s="8">
        <f>U2655</f>
        <v>60</v>
      </c>
      <c r="W2656" s="8">
        <f>W2655</f>
        <v>42.5</v>
      </c>
      <c r="X2656" s="25"/>
      <c r="Y2656" s="9"/>
      <c r="Z2656" s="9"/>
      <c r="AA2656" s="9"/>
    </row>
    <row r="2657" spans="1:27" ht="16.5" thickTop="1" thickBot="1" x14ac:dyDescent="0.3">
      <c r="A2657" s="9"/>
      <c r="B2657" s="9"/>
      <c r="C2657" s="9"/>
      <c r="D2657" s="9"/>
      <c r="E2657" s="11"/>
      <c r="F2657" s="11"/>
      <c r="G2657" s="14"/>
      <c r="H2657" s="11"/>
      <c r="I2657" s="15">
        <v>3</v>
      </c>
      <c r="J2657" s="11">
        <v>90</v>
      </c>
      <c r="K2657" s="12">
        <f>CEILING(H2652*J2657/100*0.9,2.5)</f>
        <v>207.5</v>
      </c>
      <c r="M2657" s="9"/>
      <c r="N2657" s="14"/>
      <c r="O2657" s="11"/>
      <c r="P2657" s="15">
        <v>5</v>
      </c>
      <c r="Q2657" s="11">
        <v>60</v>
      </c>
      <c r="R2657" s="12">
        <f>CEILING(O2652*Q2657/100*0.9,5)</f>
        <v>155</v>
      </c>
      <c r="T2657" s="9"/>
      <c r="U2657" s="9"/>
      <c r="V2657" s="9"/>
      <c r="W2657" s="9"/>
      <c r="X2657" s="9"/>
      <c r="Y2657" s="9"/>
      <c r="Z2657" s="9"/>
      <c r="AA2657" s="9"/>
    </row>
    <row r="2658" spans="1:27" ht="15.75" thickTop="1" x14ac:dyDescent="0.25"/>
  </sheetData>
  <conditionalFormatting sqref="L14">
    <cfRule type="colorScale" priority="1344">
      <colorScale>
        <cfvo type="num" val="$I$14"/>
        <cfvo type="max"/>
        <color theme="5"/>
        <color rgb="FF92D050"/>
      </colorScale>
    </cfRule>
  </conditionalFormatting>
  <conditionalFormatting sqref="L21:L25">
    <cfRule type="colorScale" priority="1343">
      <colorScale>
        <cfvo type="num" val="$I$14"/>
        <cfvo type="max"/>
        <color theme="5"/>
        <color rgb="FF92D050"/>
      </colorScale>
    </cfRule>
  </conditionalFormatting>
  <conditionalFormatting sqref="L28:L32">
    <cfRule type="colorScale" priority="1342">
      <colorScale>
        <cfvo type="num" val="$I$14"/>
        <cfvo type="max"/>
        <color theme="5"/>
        <color rgb="FF92D050"/>
      </colorScale>
    </cfRule>
  </conditionalFormatting>
  <conditionalFormatting sqref="L35:L39">
    <cfRule type="colorScale" priority="1341">
      <colorScale>
        <cfvo type="num" val="$I$14"/>
        <cfvo type="max"/>
        <color theme="5"/>
        <color rgb="FF92D050"/>
      </colorScale>
    </cfRule>
  </conditionalFormatting>
  <conditionalFormatting sqref="L42:L46">
    <cfRule type="colorScale" priority="1339">
      <colorScale>
        <cfvo type="num" val="$I$46"/>
        <cfvo type="num" val="$I$44"/>
        <color theme="5"/>
        <color rgb="FF92D050"/>
      </colorScale>
    </cfRule>
  </conditionalFormatting>
  <conditionalFormatting sqref="L56">
    <cfRule type="colorScale" priority="1338">
      <colorScale>
        <cfvo type="num" val="$I$14"/>
        <cfvo type="max"/>
        <color theme="5"/>
        <color rgb="FF92D050"/>
      </colorScale>
    </cfRule>
  </conditionalFormatting>
  <conditionalFormatting sqref="L70:L74">
    <cfRule type="colorScale" priority="1337">
      <colorScale>
        <cfvo type="num" val="$I$14"/>
        <cfvo type="max"/>
        <color theme="5"/>
        <color rgb="FF92D050"/>
      </colorScale>
    </cfRule>
  </conditionalFormatting>
  <conditionalFormatting sqref="L77:L81">
    <cfRule type="colorScale" priority="1336">
      <colorScale>
        <cfvo type="num" val="$I$14"/>
        <cfvo type="max"/>
        <color theme="5"/>
        <color rgb="FF92D050"/>
      </colorScale>
    </cfRule>
  </conditionalFormatting>
  <conditionalFormatting sqref="L84">
    <cfRule type="colorScale" priority="1335">
      <colorScale>
        <cfvo type="num" val="$I$14"/>
        <cfvo type="max"/>
        <color theme="5"/>
        <color rgb="FF92D050"/>
      </colorScale>
    </cfRule>
  </conditionalFormatting>
  <conditionalFormatting sqref="L98">
    <cfRule type="colorScale" priority="1334">
      <colorScale>
        <cfvo type="num" val="$I$14"/>
        <cfvo type="max"/>
        <color theme="5"/>
        <color rgb="FF92D050"/>
      </colorScale>
    </cfRule>
  </conditionalFormatting>
  <conditionalFormatting sqref="L105:L109">
    <cfRule type="colorScale" priority="1333">
      <colorScale>
        <cfvo type="num" val="$I$14"/>
        <cfvo type="max"/>
        <color theme="5"/>
        <color rgb="FF92D050"/>
      </colorScale>
    </cfRule>
  </conditionalFormatting>
  <conditionalFormatting sqref="L112:L116">
    <cfRule type="colorScale" priority="1332">
      <colorScale>
        <cfvo type="num" val="$I$14"/>
        <cfvo type="max"/>
        <color theme="5"/>
        <color rgb="FF92D050"/>
      </colorScale>
    </cfRule>
  </conditionalFormatting>
  <conditionalFormatting sqref="L119:L123">
    <cfRule type="colorScale" priority="1331">
      <colorScale>
        <cfvo type="num" val="$I$14"/>
        <cfvo type="max"/>
        <color theme="5"/>
        <color rgb="FF92D050"/>
      </colorScale>
    </cfRule>
  </conditionalFormatting>
  <conditionalFormatting sqref="L126:L130">
    <cfRule type="colorScale" priority="1330">
      <colorScale>
        <cfvo type="num" val="$I$14"/>
        <cfvo type="max"/>
        <color theme="5"/>
        <color rgb="FF92D050"/>
      </colorScale>
    </cfRule>
  </conditionalFormatting>
  <conditionalFormatting sqref="L140">
    <cfRule type="colorScale" priority="1329">
      <colorScale>
        <cfvo type="num" val="$I$14"/>
        <cfvo type="max"/>
        <color theme="5"/>
        <color rgb="FF92D050"/>
      </colorScale>
    </cfRule>
  </conditionalFormatting>
  <conditionalFormatting sqref="L154:L158">
    <cfRule type="colorScale" priority="1328">
      <colorScale>
        <cfvo type="num" val="$I$14"/>
        <cfvo type="max"/>
        <color theme="5"/>
        <color rgb="FF92D050"/>
      </colorScale>
    </cfRule>
  </conditionalFormatting>
  <conditionalFormatting sqref="L161:L165">
    <cfRule type="colorScale" priority="1327">
      <colorScale>
        <cfvo type="num" val="$I$14"/>
        <cfvo type="max"/>
        <color theme="5"/>
        <color rgb="FF92D050"/>
      </colorScale>
    </cfRule>
  </conditionalFormatting>
  <conditionalFormatting sqref="L168">
    <cfRule type="colorScale" priority="1326">
      <colorScale>
        <cfvo type="num" val="$I$14"/>
        <cfvo type="max"/>
        <color theme="5"/>
        <color rgb="FF92D050"/>
      </colorScale>
    </cfRule>
  </conditionalFormatting>
  <conditionalFormatting sqref="L182">
    <cfRule type="colorScale" priority="1325">
      <colorScale>
        <cfvo type="num" val="$I$14"/>
        <cfvo type="max"/>
        <color theme="5"/>
        <color rgb="FF92D050"/>
      </colorScale>
    </cfRule>
  </conditionalFormatting>
  <conditionalFormatting sqref="L189:L193">
    <cfRule type="colorScale" priority="1324">
      <colorScale>
        <cfvo type="num" val="$I$14"/>
        <cfvo type="max"/>
        <color theme="5"/>
        <color rgb="FF92D050"/>
      </colorScale>
    </cfRule>
  </conditionalFormatting>
  <conditionalFormatting sqref="L196:L200">
    <cfRule type="colorScale" priority="1323">
      <colorScale>
        <cfvo type="num" val="$I$14"/>
        <cfvo type="max"/>
        <color theme="5"/>
        <color rgb="FF92D050"/>
      </colorScale>
    </cfRule>
  </conditionalFormatting>
  <conditionalFormatting sqref="L207">
    <cfRule type="colorScale" priority="1322">
      <colorScale>
        <cfvo type="num" val="$I$14"/>
        <cfvo type="max"/>
        <color theme="5"/>
        <color rgb="FF92D050"/>
      </colorScale>
    </cfRule>
  </conditionalFormatting>
  <conditionalFormatting sqref="L206">
    <cfRule type="colorScale" priority="1321">
      <colorScale>
        <cfvo type="num" val="$I$14"/>
        <cfvo type="max"/>
        <color theme="5"/>
        <color rgb="FF92D050"/>
      </colorScale>
    </cfRule>
  </conditionalFormatting>
  <conditionalFormatting sqref="L205">
    <cfRule type="colorScale" priority="1320">
      <colorScale>
        <cfvo type="num" val="$I$14"/>
        <cfvo type="max"/>
        <color theme="5"/>
        <color rgb="FF92D050"/>
      </colorScale>
    </cfRule>
  </conditionalFormatting>
  <conditionalFormatting sqref="L204">
    <cfRule type="colorScale" priority="1319">
      <colorScale>
        <cfvo type="num" val="$I$14"/>
        <cfvo type="max"/>
        <color theme="5"/>
        <color rgb="FF92D050"/>
      </colorScale>
    </cfRule>
  </conditionalFormatting>
  <conditionalFormatting sqref="L203">
    <cfRule type="colorScale" priority="1318">
      <colorScale>
        <cfvo type="num" val="$I$14"/>
        <cfvo type="max"/>
        <color theme="5"/>
        <color rgb="FF92D050"/>
      </colorScale>
    </cfRule>
  </conditionalFormatting>
  <conditionalFormatting sqref="L210:L214">
    <cfRule type="colorScale" priority="1317">
      <colorScale>
        <cfvo type="num" val="$I$14"/>
        <cfvo type="max"/>
        <color theme="5"/>
        <color rgb="FF92D050"/>
      </colorScale>
    </cfRule>
  </conditionalFormatting>
  <conditionalFormatting sqref="L224">
    <cfRule type="colorScale" priority="1316">
      <colorScale>
        <cfvo type="num" val="$I$14"/>
        <cfvo type="max"/>
        <color theme="5"/>
        <color rgb="FF92D050"/>
      </colorScale>
    </cfRule>
  </conditionalFormatting>
  <conditionalFormatting sqref="L238:L242">
    <cfRule type="colorScale" priority="1315">
      <colorScale>
        <cfvo type="num" val="$I$14"/>
        <cfvo type="max"/>
        <color theme="5"/>
        <color rgb="FF92D050"/>
      </colorScale>
    </cfRule>
  </conditionalFormatting>
  <conditionalFormatting sqref="L245:L249">
    <cfRule type="colorScale" priority="1314">
      <colorScale>
        <cfvo type="num" val="$I$14"/>
        <cfvo type="max"/>
        <color theme="5"/>
        <color rgb="FF92D050"/>
      </colorScale>
    </cfRule>
  </conditionalFormatting>
  <conditionalFormatting sqref="L252">
    <cfRule type="colorScale" priority="1313">
      <colorScale>
        <cfvo type="num" val="$I$14"/>
        <cfvo type="max"/>
        <color theme="5"/>
        <color rgb="FF92D050"/>
      </colorScale>
    </cfRule>
  </conditionalFormatting>
  <conditionalFormatting sqref="S252:S256">
    <cfRule type="colorScale" priority="1312">
      <colorScale>
        <cfvo type="num" val="$I$14"/>
        <cfvo type="max"/>
        <color theme="5"/>
        <color rgb="FF92D050"/>
      </colorScale>
    </cfRule>
  </conditionalFormatting>
  <conditionalFormatting sqref="S259:S263">
    <cfRule type="colorScale" priority="1311">
      <colorScale>
        <cfvo type="num" val="$I$14"/>
        <cfvo type="max"/>
        <color theme="5"/>
        <color rgb="FF92D050"/>
      </colorScale>
    </cfRule>
  </conditionalFormatting>
  <conditionalFormatting sqref="S245">
    <cfRule type="colorScale" priority="1310">
      <colorScale>
        <cfvo type="num" val="$I$14"/>
        <cfvo type="max"/>
        <color theme="5"/>
        <color rgb="FF92D050"/>
      </colorScale>
    </cfRule>
  </conditionalFormatting>
  <conditionalFormatting sqref="S231:S235">
    <cfRule type="colorScale" priority="1309">
      <colorScale>
        <cfvo type="num" val="$I$14"/>
        <cfvo type="max"/>
        <color theme="5"/>
        <color rgb="FF92D050"/>
      </colorScale>
    </cfRule>
  </conditionalFormatting>
  <conditionalFormatting sqref="S217:S221">
    <cfRule type="colorScale" priority="1308">
      <colorScale>
        <cfvo type="num" val="$I$14"/>
        <cfvo type="max"/>
        <color theme="5"/>
        <color rgb="FF92D050"/>
      </colorScale>
    </cfRule>
  </conditionalFormatting>
  <conditionalFormatting sqref="S224:S228">
    <cfRule type="colorScale" priority="1307">
      <colorScale>
        <cfvo type="num" val="$I$14"/>
        <cfvo type="max"/>
        <color theme="5"/>
        <color rgb="FF92D050"/>
      </colorScale>
    </cfRule>
  </conditionalFormatting>
  <conditionalFormatting sqref="S210">
    <cfRule type="colorScale" priority="1306">
      <colorScale>
        <cfvo type="num" val="$I$14"/>
        <cfvo type="max"/>
        <color theme="5"/>
        <color rgb="FF92D050"/>
      </colorScale>
    </cfRule>
  </conditionalFormatting>
  <conditionalFormatting sqref="S203">
    <cfRule type="colorScale" priority="1305">
      <colorScale>
        <cfvo type="num" val="$I$14"/>
        <cfvo type="max"/>
        <color theme="5"/>
        <color rgb="FF92D050"/>
      </colorScale>
    </cfRule>
  </conditionalFormatting>
  <conditionalFormatting sqref="S182:S186">
    <cfRule type="colorScale" priority="1304">
      <colorScale>
        <cfvo type="num" val="$I$14"/>
        <cfvo type="max"/>
        <color theme="5"/>
        <color rgb="FF92D050"/>
      </colorScale>
    </cfRule>
  </conditionalFormatting>
  <conditionalFormatting sqref="S175:S179">
    <cfRule type="colorScale" priority="1303">
      <colorScale>
        <cfvo type="num" val="$I$14"/>
        <cfvo type="max"/>
        <color theme="5"/>
        <color rgb="FF92D050"/>
      </colorScale>
    </cfRule>
  </conditionalFormatting>
  <conditionalFormatting sqref="S168:S172">
    <cfRule type="colorScale" priority="1302">
      <colorScale>
        <cfvo type="num" val="$I$14"/>
        <cfvo type="max"/>
        <color theme="5"/>
        <color rgb="FF92D050"/>
      </colorScale>
    </cfRule>
  </conditionalFormatting>
  <conditionalFormatting sqref="S161">
    <cfRule type="colorScale" priority="1301">
      <colorScale>
        <cfvo type="num" val="$I$14"/>
        <cfvo type="max"/>
        <color theme="5"/>
        <color rgb="FF92D050"/>
      </colorScale>
    </cfRule>
  </conditionalFormatting>
  <conditionalFormatting sqref="S147:S151">
    <cfRule type="colorScale" priority="1300">
      <colorScale>
        <cfvo type="num" val="$I$14"/>
        <cfvo type="max"/>
        <color theme="5"/>
        <color rgb="FF92D050"/>
      </colorScale>
    </cfRule>
  </conditionalFormatting>
  <conditionalFormatting sqref="S133:S137">
    <cfRule type="colorScale" priority="1299">
      <colorScale>
        <cfvo type="num" val="$I$14"/>
        <cfvo type="max"/>
        <color theme="5"/>
        <color rgb="FF92D050"/>
      </colorScale>
    </cfRule>
  </conditionalFormatting>
  <conditionalFormatting sqref="S144">
    <cfRule type="colorScale" priority="1298">
      <colorScale>
        <cfvo type="num" val="$I$14"/>
        <cfvo type="max"/>
        <color theme="5"/>
        <color rgb="FF92D050"/>
      </colorScale>
    </cfRule>
  </conditionalFormatting>
  <conditionalFormatting sqref="S143">
    <cfRule type="colorScale" priority="1297">
      <colorScale>
        <cfvo type="num" val="$I$14"/>
        <cfvo type="max"/>
        <color theme="5"/>
        <color rgb="FF92D050"/>
      </colorScale>
    </cfRule>
  </conditionalFormatting>
  <conditionalFormatting sqref="S142">
    <cfRule type="colorScale" priority="1296">
      <colorScale>
        <cfvo type="num" val="$I$14"/>
        <cfvo type="max"/>
        <color theme="5"/>
        <color rgb="FF92D050"/>
      </colorScale>
    </cfRule>
  </conditionalFormatting>
  <conditionalFormatting sqref="S141">
    <cfRule type="colorScale" priority="1295">
      <colorScale>
        <cfvo type="num" val="$I$14"/>
        <cfvo type="max"/>
        <color theme="5"/>
        <color rgb="FF92D050"/>
      </colorScale>
    </cfRule>
  </conditionalFormatting>
  <conditionalFormatting sqref="S140">
    <cfRule type="colorScale" priority="1294">
      <colorScale>
        <cfvo type="num" val="$I$14"/>
        <cfvo type="max"/>
        <color theme="5"/>
        <color rgb="FF92D050"/>
      </colorScale>
    </cfRule>
  </conditionalFormatting>
  <conditionalFormatting sqref="S126">
    <cfRule type="colorScale" priority="1293">
      <colorScale>
        <cfvo type="num" val="$I$14"/>
        <cfvo type="max"/>
        <color theme="5"/>
        <color rgb="FF92D050"/>
      </colorScale>
    </cfRule>
  </conditionalFormatting>
  <conditionalFormatting sqref="S119">
    <cfRule type="colorScale" priority="1292">
      <colorScale>
        <cfvo type="num" val="$I$14"/>
        <cfvo type="max"/>
        <color theme="5"/>
        <color rgb="FF92D050"/>
      </colorScale>
    </cfRule>
  </conditionalFormatting>
  <conditionalFormatting sqref="S98:S102">
    <cfRule type="colorScale" priority="1291">
      <colorScale>
        <cfvo type="num" val="$I$14"/>
        <cfvo type="max"/>
        <color theme="5"/>
        <color rgb="FF92D050"/>
      </colorScale>
    </cfRule>
  </conditionalFormatting>
  <conditionalFormatting sqref="S84:S88">
    <cfRule type="colorScale" priority="1290">
      <colorScale>
        <cfvo type="num" val="$I$14"/>
        <cfvo type="max"/>
        <color theme="5"/>
        <color rgb="FF92D050"/>
      </colorScale>
    </cfRule>
  </conditionalFormatting>
  <conditionalFormatting sqref="S91:S95">
    <cfRule type="colorScale" priority="1289">
      <colorScale>
        <cfvo type="num" val="$I$14"/>
        <cfvo type="max"/>
        <color theme="5"/>
        <color rgb="FF92D050"/>
      </colorScale>
    </cfRule>
  </conditionalFormatting>
  <conditionalFormatting sqref="S77">
    <cfRule type="colorScale" priority="1288">
      <colorScale>
        <cfvo type="num" val="$I$14"/>
        <cfvo type="max"/>
        <color theme="5"/>
        <color rgb="FF92D050"/>
      </colorScale>
    </cfRule>
  </conditionalFormatting>
  <conditionalFormatting sqref="S63:S67">
    <cfRule type="colorScale" priority="1287">
      <colorScale>
        <cfvo type="num" val="$I$14"/>
        <cfvo type="max"/>
        <color theme="5"/>
        <color rgb="FF92D050"/>
      </colorScale>
    </cfRule>
  </conditionalFormatting>
  <conditionalFormatting sqref="S56:S60">
    <cfRule type="colorScale" priority="1286">
      <colorScale>
        <cfvo type="num" val="$I$14"/>
        <cfvo type="max"/>
        <color theme="5"/>
        <color rgb="FF92D050"/>
      </colorScale>
    </cfRule>
  </conditionalFormatting>
  <conditionalFormatting sqref="S49:S53">
    <cfRule type="colorScale" priority="1285">
      <colorScale>
        <cfvo type="num" val="$I$14"/>
        <cfvo type="max"/>
        <color theme="5"/>
        <color rgb="FF92D050"/>
      </colorScale>
    </cfRule>
  </conditionalFormatting>
  <conditionalFormatting sqref="S42">
    <cfRule type="colorScale" priority="1284">
      <colorScale>
        <cfvo type="num" val="$I$14"/>
        <cfvo type="max"/>
        <color theme="5"/>
        <color rgb="FF92D050"/>
      </colorScale>
    </cfRule>
  </conditionalFormatting>
  <conditionalFormatting sqref="S35">
    <cfRule type="colorScale" priority="1283">
      <colorScale>
        <cfvo type="num" val="$I$14"/>
        <cfvo type="max"/>
        <color theme="5"/>
        <color rgb="FF92D050"/>
      </colorScale>
    </cfRule>
  </conditionalFormatting>
  <conditionalFormatting sqref="S14:S18">
    <cfRule type="colorScale" priority="1282">
      <colorScale>
        <cfvo type="num" val="$I$14"/>
        <cfvo type="max"/>
        <color theme="5"/>
        <color rgb="FF92D050"/>
      </colorScale>
    </cfRule>
  </conditionalFormatting>
  <conditionalFormatting sqref="L15">
    <cfRule type="colorScale" priority="1280">
      <colorScale>
        <cfvo type="num" val="3"/>
        <cfvo type="max"/>
        <color theme="5"/>
        <color rgb="FF92D050"/>
      </colorScale>
    </cfRule>
  </conditionalFormatting>
  <conditionalFormatting sqref="S21:S25">
    <cfRule type="colorScale" priority="1279">
      <colorScale>
        <cfvo type="num" val="3"/>
        <cfvo type="max"/>
        <color theme="5"/>
        <color rgb="FF92D050"/>
      </colorScale>
    </cfRule>
  </conditionalFormatting>
  <conditionalFormatting sqref="S28:S32">
    <cfRule type="colorScale" priority="1278">
      <colorScale>
        <cfvo type="num" val="3"/>
        <cfvo type="max"/>
        <color theme="5"/>
        <color rgb="FF92D050"/>
      </colorScale>
    </cfRule>
  </conditionalFormatting>
  <conditionalFormatting sqref="S36">
    <cfRule type="colorScale" priority="1277">
      <colorScale>
        <cfvo type="num" val="3"/>
        <cfvo type="max"/>
        <color theme="5"/>
        <color rgb="FF92D050"/>
      </colorScale>
    </cfRule>
  </conditionalFormatting>
  <conditionalFormatting sqref="S43">
    <cfRule type="colorScale" priority="1276">
      <colorScale>
        <cfvo type="num" val="3"/>
        <cfvo type="max"/>
        <color theme="5"/>
        <color rgb="FF92D050"/>
      </colorScale>
    </cfRule>
  </conditionalFormatting>
  <conditionalFormatting sqref="L57">
    <cfRule type="colorScale" priority="1275">
      <colorScale>
        <cfvo type="num" val="3"/>
        <cfvo type="max"/>
        <color theme="5"/>
        <color rgb="FF92D050"/>
      </colorScale>
    </cfRule>
  </conditionalFormatting>
  <conditionalFormatting sqref="L49:L53">
    <cfRule type="colorScale" priority="1274">
      <colorScale>
        <cfvo type="num" val="3"/>
        <cfvo type="max"/>
        <color theme="5"/>
        <color rgb="FF92D050"/>
      </colorScale>
    </cfRule>
  </conditionalFormatting>
  <conditionalFormatting sqref="L66">
    <cfRule type="colorScale" priority="1273">
      <colorScale>
        <cfvo type="num" val="3"/>
        <cfvo type="max"/>
        <color theme="5"/>
        <color rgb="FF92D050"/>
      </colorScale>
    </cfRule>
  </conditionalFormatting>
  <conditionalFormatting sqref="S70:S74">
    <cfRule type="colorScale" priority="1272">
      <colorScale>
        <cfvo type="num" val="3"/>
        <cfvo type="max"/>
        <color theme="5"/>
        <color rgb="FF92D050"/>
      </colorScale>
    </cfRule>
  </conditionalFormatting>
  <conditionalFormatting sqref="S78">
    <cfRule type="colorScale" priority="1271">
      <colorScale>
        <cfvo type="num" val="3"/>
        <cfvo type="max"/>
        <color theme="5"/>
        <color rgb="FF92D050"/>
      </colorScale>
    </cfRule>
  </conditionalFormatting>
  <conditionalFormatting sqref="L85">
    <cfRule type="colorScale" priority="1270">
      <colorScale>
        <cfvo type="num" val="3"/>
        <cfvo type="max"/>
        <color theme="5"/>
        <color rgb="FF92D050"/>
      </colorScale>
    </cfRule>
  </conditionalFormatting>
  <conditionalFormatting sqref="L91:L95">
    <cfRule type="colorScale" priority="1269">
      <colorScale>
        <cfvo type="num" val="3"/>
        <cfvo type="max"/>
        <color theme="5"/>
        <color rgb="FF92D050"/>
      </colorScale>
    </cfRule>
  </conditionalFormatting>
  <conditionalFormatting sqref="L99">
    <cfRule type="colorScale" priority="1268">
      <colorScale>
        <cfvo type="num" val="3"/>
        <cfvo type="max"/>
        <color theme="5"/>
        <color rgb="FF92D050"/>
      </colorScale>
    </cfRule>
  </conditionalFormatting>
  <conditionalFormatting sqref="S112:S116">
    <cfRule type="colorScale" priority="1267">
      <colorScale>
        <cfvo type="num" val="3"/>
        <cfvo type="max"/>
        <color theme="5"/>
        <color rgb="FF92D050"/>
      </colorScale>
    </cfRule>
  </conditionalFormatting>
  <conditionalFormatting sqref="S105:S109">
    <cfRule type="colorScale" priority="1266">
      <colorScale>
        <cfvo type="num" val="3"/>
        <cfvo type="max"/>
        <color theme="5"/>
        <color rgb="FF92D050"/>
      </colorScale>
    </cfRule>
  </conditionalFormatting>
  <conditionalFormatting sqref="S127">
    <cfRule type="colorScale" priority="1265">
      <colorScale>
        <cfvo type="num" val="3"/>
        <cfvo type="max"/>
        <color theme="5"/>
        <color rgb="FF92D050"/>
      </colorScale>
    </cfRule>
  </conditionalFormatting>
  <conditionalFormatting sqref="S120">
    <cfRule type="colorScale" priority="1264">
      <colorScale>
        <cfvo type="num" val="3"/>
        <cfvo type="max"/>
        <color theme="5"/>
        <color rgb="FF92D050"/>
      </colorScale>
    </cfRule>
  </conditionalFormatting>
  <conditionalFormatting sqref="L141">
    <cfRule type="colorScale" priority="1263">
      <colorScale>
        <cfvo type="num" val="3"/>
        <cfvo type="max"/>
        <color theme="5"/>
        <color rgb="FF92D050"/>
      </colorScale>
    </cfRule>
  </conditionalFormatting>
  <conditionalFormatting sqref="L133:L137">
    <cfRule type="colorScale" priority="1262">
      <colorScale>
        <cfvo type="num" val="3"/>
        <cfvo type="max"/>
        <color theme="5"/>
        <color rgb="FF92D050"/>
      </colorScale>
    </cfRule>
  </conditionalFormatting>
  <conditionalFormatting sqref="L147:L151">
    <cfRule type="colorScale" priority="1261">
      <colorScale>
        <cfvo type="num" val="3"/>
        <cfvo type="max"/>
        <color theme="5"/>
        <color rgb="FF92D050"/>
      </colorScale>
    </cfRule>
  </conditionalFormatting>
  <conditionalFormatting sqref="S154:S158">
    <cfRule type="colorScale" priority="1260">
      <colorScale>
        <cfvo type="num" val="3"/>
        <cfvo type="max"/>
        <color theme="5"/>
        <color rgb="FF92D050"/>
      </colorScale>
    </cfRule>
  </conditionalFormatting>
  <conditionalFormatting sqref="S162">
    <cfRule type="colorScale" priority="1259">
      <colorScale>
        <cfvo type="num" val="3"/>
        <cfvo type="max"/>
        <color theme="5"/>
        <color rgb="FF92D050"/>
      </colorScale>
    </cfRule>
  </conditionalFormatting>
  <conditionalFormatting sqref="L175:L179">
    <cfRule type="colorScale" priority="1258">
      <colorScale>
        <cfvo type="num" val="3"/>
        <cfvo type="max"/>
        <color theme="5"/>
        <color rgb="FF92D050"/>
      </colorScale>
    </cfRule>
  </conditionalFormatting>
  <conditionalFormatting sqref="L169">
    <cfRule type="colorScale" priority="1257">
      <colorScale>
        <cfvo type="num" val="3"/>
        <cfvo type="max"/>
        <color theme="5"/>
        <color rgb="FF92D050"/>
      </colorScale>
    </cfRule>
  </conditionalFormatting>
  <conditionalFormatting sqref="L183">
    <cfRule type="colorScale" priority="1256">
      <colorScale>
        <cfvo type="num" val="3"/>
        <cfvo type="max"/>
        <color theme="5"/>
        <color rgb="FF92D050"/>
      </colorScale>
    </cfRule>
  </conditionalFormatting>
  <conditionalFormatting sqref="S189:S193">
    <cfRule type="colorScale" priority="1255">
      <colorScale>
        <cfvo type="num" val="3"/>
        <cfvo type="max"/>
        <color theme="5"/>
        <color rgb="FF92D050"/>
      </colorScale>
    </cfRule>
  </conditionalFormatting>
  <conditionalFormatting sqref="S196:S200">
    <cfRule type="colorScale" priority="1254">
      <colorScale>
        <cfvo type="num" val="3"/>
        <cfvo type="max"/>
        <color theme="5"/>
        <color rgb="FF92D050"/>
      </colorScale>
    </cfRule>
  </conditionalFormatting>
  <conditionalFormatting sqref="S204">
    <cfRule type="colorScale" priority="1253">
      <colorScale>
        <cfvo type="num" val="3"/>
        <cfvo type="max"/>
        <color theme="5"/>
        <color rgb="FF92D050"/>
      </colorScale>
    </cfRule>
  </conditionalFormatting>
  <conditionalFormatting sqref="S211">
    <cfRule type="colorScale" priority="1252">
      <colorScale>
        <cfvo type="num" val="3"/>
        <cfvo type="max"/>
        <color theme="5"/>
        <color rgb="FF92D050"/>
      </colorScale>
    </cfRule>
  </conditionalFormatting>
  <conditionalFormatting sqref="L217:L221">
    <cfRule type="colorScale" priority="1251">
      <colorScale>
        <cfvo type="num" val="3"/>
        <cfvo type="max"/>
        <color theme="5"/>
        <color rgb="FF92D050"/>
      </colorScale>
    </cfRule>
  </conditionalFormatting>
  <conditionalFormatting sqref="L225">
    <cfRule type="colorScale" priority="1250">
      <colorScale>
        <cfvo type="num" val="3"/>
        <cfvo type="max"/>
        <color theme="5"/>
        <color rgb="FF92D050"/>
      </colorScale>
    </cfRule>
  </conditionalFormatting>
  <conditionalFormatting sqref="L231:L235">
    <cfRule type="colorScale" priority="1249">
      <colorScale>
        <cfvo type="num" val="3"/>
        <cfvo type="max"/>
        <color theme="5"/>
        <color rgb="FF92D050"/>
      </colorScale>
    </cfRule>
  </conditionalFormatting>
  <conditionalFormatting sqref="S246">
    <cfRule type="colorScale" priority="1248">
      <colorScale>
        <cfvo type="num" val="3"/>
        <cfvo type="max"/>
        <color theme="5"/>
        <color rgb="FF92D050"/>
      </colorScale>
    </cfRule>
  </conditionalFormatting>
  <conditionalFormatting sqref="S238:S242">
    <cfRule type="colorScale" priority="1247">
      <colorScale>
        <cfvo type="num" val="3"/>
        <cfvo type="max"/>
        <color theme="5"/>
        <color rgb="FF92D050"/>
      </colorScale>
    </cfRule>
  </conditionalFormatting>
  <conditionalFormatting sqref="L253">
    <cfRule type="colorScale" priority="1246">
      <colorScale>
        <cfvo type="num" val="3"/>
        <cfvo type="max"/>
        <color theme="5"/>
        <color rgb="FF92D050"/>
      </colorScale>
    </cfRule>
  </conditionalFormatting>
  <conditionalFormatting sqref="L259:L263">
    <cfRule type="colorScale" priority="1245">
      <colorScale>
        <cfvo type="num" val="3"/>
        <cfvo type="max"/>
        <color theme="5"/>
        <color rgb="FF92D050"/>
      </colorScale>
    </cfRule>
  </conditionalFormatting>
  <conditionalFormatting sqref="L254">
    <cfRule type="colorScale" priority="1244">
      <colorScale>
        <cfvo type="num" val="1"/>
        <cfvo type="max"/>
        <color theme="5"/>
        <color rgb="FF92D050"/>
      </colorScale>
    </cfRule>
  </conditionalFormatting>
  <conditionalFormatting sqref="S247">
    <cfRule type="colorScale" priority="1243">
      <colorScale>
        <cfvo type="num" val="1"/>
        <cfvo type="max"/>
        <color theme="5"/>
        <color rgb="FF92D050"/>
      </colorScale>
    </cfRule>
  </conditionalFormatting>
  <conditionalFormatting sqref="L226">
    <cfRule type="colorScale" priority="1242">
      <colorScale>
        <cfvo type="num" val="1"/>
        <cfvo type="max"/>
        <color theme="5"/>
        <color rgb="FF92D050"/>
      </colorScale>
    </cfRule>
  </conditionalFormatting>
  <conditionalFormatting sqref="S205">
    <cfRule type="colorScale" priority="1241">
      <colorScale>
        <cfvo type="num" val="1"/>
        <cfvo type="max"/>
        <color theme="5"/>
        <color rgb="FF92D050"/>
      </colorScale>
    </cfRule>
  </conditionalFormatting>
  <conditionalFormatting sqref="S212">
    <cfRule type="colorScale" priority="1240">
      <colorScale>
        <cfvo type="num" val="1"/>
        <cfvo type="max"/>
        <color theme="5"/>
        <color rgb="FF92D050"/>
      </colorScale>
    </cfRule>
  </conditionalFormatting>
  <conditionalFormatting sqref="L184">
    <cfRule type="colorScale" priority="1239">
      <colorScale>
        <cfvo type="num" val="1"/>
        <cfvo type="max"/>
        <color theme="5"/>
        <color rgb="FF92D050"/>
      </colorScale>
    </cfRule>
  </conditionalFormatting>
  <conditionalFormatting sqref="L170">
    <cfRule type="colorScale" priority="1238">
      <colorScale>
        <cfvo type="num" val="1"/>
        <cfvo type="max"/>
        <color theme="5"/>
        <color rgb="FF92D050"/>
      </colorScale>
    </cfRule>
  </conditionalFormatting>
  <conditionalFormatting sqref="S163">
    <cfRule type="colorScale" priority="1237">
      <colorScale>
        <cfvo type="num" val="1"/>
        <cfvo type="max"/>
        <color theme="5"/>
        <color rgb="FF92D050"/>
      </colorScale>
    </cfRule>
  </conditionalFormatting>
  <conditionalFormatting sqref="S128">
    <cfRule type="colorScale" priority="1236">
      <colorScale>
        <cfvo type="num" val="1"/>
        <cfvo type="max"/>
        <color theme="5"/>
        <color rgb="FF92D050"/>
      </colorScale>
    </cfRule>
  </conditionalFormatting>
  <conditionalFormatting sqref="S121">
    <cfRule type="colorScale" priority="1235">
      <colorScale>
        <cfvo type="num" val="1"/>
        <cfvo type="max"/>
        <color theme="5"/>
        <color rgb="FF92D050"/>
      </colorScale>
    </cfRule>
  </conditionalFormatting>
  <conditionalFormatting sqref="L142">
    <cfRule type="colorScale" priority="1234">
      <colorScale>
        <cfvo type="num" val="1"/>
        <cfvo type="max"/>
        <color theme="5"/>
        <color rgb="FF92D050"/>
      </colorScale>
    </cfRule>
  </conditionalFormatting>
  <conditionalFormatting sqref="L100">
    <cfRule type="colorScale" priority="1233">
      <colorScale>
        <cfvo type="num" val="1"/>
        <cfvo type="max"/>
        <color theme="5"/>
        <color rgb="FF92D050"/>
      </colorScale>
    </cfRule>
  </conditionalFormatting>
  <conditionalFormatting sqref="L86">
    <cfRule type="colorScale" priority="1232">
      <colorScale>
        <cfvo type="num" val="1"/>
        <cfvo type="max"/>
        <color theme="5"/>
        <color rgb="FF92D050"/>
      </colorScale>
    </cfRule>
  </conditionalFormatting>
  <conditionalFormatting sqref="L58">
    <cfRule type="colorScale" priority="1231">
      <colorScale>
        <cfvo type="num" val="1"/>
        <cfvo type="max"/>
        <color theme="5"/>
        <color rgb="FF92D050"/>
      </colorScale>
    </cfRule>
  </conditionalFormatting>
  <conditionalFormatting sqref="S79">
    <cfRule type="colorScale" priority="1230">
      <colorScale>
        <cfvo type="num" val="1"/>
        <cfvo type="max"/>
        <color theme="5"/>
        <color rgb="FF92D050"/>
      </colorScale>
    </cfRule>
  </conditionalFormatting>
  <conditionalFormatting sqref="S37">
    <cfRule type="colorScale" priority="1229">
      <colorScale>
        <cfvo type="num" val="1"/>
        <cfvo type="max"/>
        <color theme="5"/>
        <color rgb="FF92D050"/>
      </colorScale>
    </cfRule>
  </conditionalFormatting>
  <conditionalFormatting sqref="S44">
    <cfRule type="colorScale" priority="1228">
      <colorScale>
        <cfvo type="num" val="1"/>
        <cfvo type="max"/>
        <color theme="5"/>
        <color rgb="FF92D050"/>
      </colorScale>
    </cfRule>
  </conditionalFormatting>
  <conditionalFormatting sqref="L16">
    <cfRule type="colorScale" priority="1227">
      <colorScale>
        <cfvo type="num" val="1"/>
        <cfvo type="max"/>
        <color theme="5"/>
        <color rgb="FF92D050"/>
      </colorScale>
    </cfRule>
  </conditionalFormatting>
  <conditionalFormatting sqref="L266">
    <cfRule type="colorScale" priority="1146">
      <colorScale>
        <cfvo type="num" val="$I$14"/>
        <cfvo type="max"/>
        <color theme="5"/>
        <color rgb="FF92D050"/>
      </colorScale>
    </cfRule>
  </conditionalFormatting>
  <conditionalFormatting sqref="L273:L277">
    <cfRule type="colorScale" priority="1145">
      <colorScale>
        <cfvo type="num" val="$I$14"/>
        <cfvo type="max"/>
        <color theme="5"/>
        <color rgb="FF92D050"/>
      </colorScale>
    </cfRule>
  </conditionalFormatting>
  <conditionalFormatting sqref="L280:L284">
    <cfRule type="colorScale" priority="1144">
      <colorScale>
        <cfvo type="num" val="$I$14"/>
        <cfvo type="max"/>
        <color theme="5"/>
        <color rgb="FF92D050"/>
      </colorScale>
    </cfRule>
  </conditionalFormatting>
  <conditionalFormatting sqref="L291">
    <cfRule type="colorScale" priority="1143">
      <colorScale>
        <cfvo type="num" val="$I$14"/>
        <cfvo type="max"/>
        <color theme="5"/>
        <color rgb="FF92D050"/>
      </colorScale>
    </cfRule>
  </conditionalFormatting>
  <conditionalFormatting sqref="L290">
    <cfRule type="colorScale" priority="1142">
      <colorScale>
        <cfvo type="num" val="$I$14"/>
        <cfvo type="max"/>
        <color theme="5"/>
        <color rgb="FF92D050"/>
      </colorScale>
    </cfRule>
  </conditionalFormatting>
  <conditionalFormatting sqref="L289">
    <cfRule type="colorScale" priority="1141">
      <colorScale>
        <cfvo type="num" val="$I$14"/>
        <cfvo type="max"/>
        <color theme="5"/>
        <color rgb="FF92D050"/>
      </colorScale>
    </cfRule>
  </conditionalFormatting>
  <conditionalFormatting sqref="L288">
    <cfRule type="colorScale" priority="1140">
      <colorScale>
        <cfvo type="num" val="$I$14"/>
        <cfvo type="max"/>
        <color theme="5"/>
        <color rgb="FF92D050"/>
      </colorScale>
    </cfRule>
  </conditionalFormatting>
  <conditionalFormatting sqref="L287">
    <cfRule type="colorScale" priority="1139">
      <colorScale>
        <cfvo type="num" val="$I$14"/>
        <cfvo type="max"/>
        <color theme="5"/>
        <color rgb="FF92D050"/>
      </colorScale>
    </cfRule>
  </conditionalFormatting>
  <conditionalFormatting sqref="L294:L298">
    <cfRule type="colorScale" priority="1138">
      <colorScale>
        <cfvo type="num" val="$I$14"/>
        <cfvo type="max"/>
        <color theme="5"/>
        <color rgb="FF92D050"/>
      </colorScale>
    </cfRule>
  </conditionalFormatting>
  <conditionalFormatting sqref="L308">
    <cfRule type="colorScale" priority="1137">
      <colorScale>
        <cfvo type="num" val="$I$14"/>
        <cfvo type="max"/>
        <color theme="5"/>
        <color rgb="FF92D050"/>
      </colorScale>
    </cfRule>
  </conditionalFormatting>
  <conditionalFormatting sqref="L322:L326">
    <cfRule type="colorScale" priority="1136">
      <colorScale>
        <cfvo type="num" val="$I$14"/>
        <cfvo type="max"/>
        <color theme="5"/>
        <color rgb="FF92D050"/>
      </colorScale>
    </cfRule>
  </conditionalFormatting>
  <conditionalFormatting sqref="L329:L333">
    <cfRule type="colorScale" priority="1135">
      <colorScale>
        <cfvo type="num" val="$I$14"/>
        <cfvo type="max"/>
        <color theme="5"/>
        <color rgb="FF92D050"/>
      </colorScale>
    </cfRule>
  </conditionalFormatting>
  <conditionalFormatting sqref="L336">
    <cfRule type="colorScale" priority="1134">
      <colorScale>
        <cfvo type="num" val="$I$14"/>
        <cfvo type="max"/>
        <color theme="5"/>
        <color rgb="FF92D050"/>
      </colorScale>
    </cfRule>
  </conditionalFormatting>
  <conditionalFormatting sqref="S336:S340">
    <cfRule type="colorScale" priority="1133">
      <colorScale>
        <cfvo type="num" val="$I$14"/>
        <cfvo type="max"/>
        <color theme="5"/>
        <color rgb="FF92D050"/>
      </colorScale>
    </cfRule>
  </conditionalFormatting>
  <conditionalFormatting sqref="S343:S347">
    <cfRule type="colorScale" priority="1132">
      <colorScale>
        <cfvo type="num" val="$I$14"/>
        <cfvo type="max"/>
        <color theme="5"/>
        <color rgb="FF92D050"/>
      </colorScale>
    </cfRule>
  </conditionalFormatting>
  <conditionalFormatting sqref="S329">
    <cfRule type="colorScale" priority="1131">
      <colorScale>
        <cfvo type="num" val="$I$14"/>
        <cfvo type="max"/>
        <color theme="5"/>
        <color rgb="FF92D050"/>
      </colorScale>
    </cfRule>
  </conditionalFormatting>
  <conditionalFormatting sqref="S315:S319">
    <cfRule type="colorScale" priority="1130">
      <colorScale>
        <cfvo type="num" val="$I$14"/>
        <cfvo type="max"/>
        <color theme="5"/>
        <color rgb="FF92D050"/>
      </colorScale>
    </cfRule>
  </conditionalFormatting>
  <conditionalFormatting sqref="S301:S305">
    <cfRule type="colorScale" priority="1129">
      <colorScale>
        <cfvo type="num" val="$I$14"/>
        <cfvo type="max"/>
        <color theme="5"/>
        <color rgb="FF92D050"/>
      </colorScale>
    </cfRule>
  </conditionalFormatting>
  <conditionalFormatting sqref="S308:S312">
    <cfRule type="colorScale" priority="1128">
      <colorScale>
        <cfvo type="num" val="$I$14"/>
        <cfvo type="max"/>
        <color theme="5"/>
        <color rgb="FF92D050"/>
      </colorScale>
    </cfRule>
  </conditionalFormatting>
  <conditionalFormatting sqref="S294">
    <cfRule type="colorScale" priority="1127">
      <colorScale>
        <cfvo type="num" val="$I$14"/>
        <cfvo type="max"/>
        <color theme="5"/>
        <color rgb="FF92D050"/>
      </colorScale>
    </cfRule>
  </conditionalFormatting>
  <conditionalFormatting sqref="S287">
    <cfRule type="colorScale" priority="1126">
      <colorScale>
        <cfvo type="num" val="$I$14"/>
        <cfvo type="max"/>
        <color theme="5"/>
        <color rgb="FF92D050"/>
      </colorScale>
    </cfRule>
  </conditionalFormatting>
  <conditionalFormatting sqref="S266:S270">
    <cfRule type="colorScale" priority="1125">
      <colorScale>
        <cfvo type="num" val="$I$14"/>
        <cfvo type="max"/>
        <color theme="5"/>
        <color rgb="FF92D050"/>
      </colorScale>
    </cfRule>
  </conditionalFormatting>
  <conditionalFormatting sqref="L267">
    <cfRule type="colorScale" priority="1124">
      <colorScale>
        <cfvo type="num" val="3"/>
        <cfvo type="max"/>
        <color theme="5"/>
        <color rgb="FF92D050"/>
      </colorScale>
    </cfRule>
  </conditionalFormatting>
  <conditionalFormatting sqref="S273:S277">
    <cfRule type="colorScale" priority="1123">
      <colorScale>
        <cfvo type="num" val="3"/>
        <cfvo type="max"/>
        <color theme="5"/>
        <color rgb="FF92D050"/>
      </colorScale>
    </cfRule>
  </conditionalFormatting>
  <conditionalFormatting sqref="S280:S284">
    <cfRule type="colorScale" priority="1122">
      <colorScale>
        <cfvo type="num" val="3"/>
        <cfvo type="max"/>
        <color theme="5"/>
        <color rgb="FF92D050"/>
      </colorScale>
    </cfRule>
  </conditionalFormatting>
  <conditionalFormatting sqref="S288">
    <cfRule type="colorScale" priority="1121">
      <colorScale>
        <cfvo type="num" val="3"/>
        <cfvo type="max"/>
        <color theme="5"/>
        <color rgb="FF92D050"/>
      </colorScale>
    </cfRule>
  </conditionalFormatting>
  <conditionalFormatting sqref="S295">
    <cfRule type="colorScale" priority="1120">
      <colorScale>
        <cfvo type="num" val="3"/>
        <cfvo type="max"/>
        <color theme="5"/>
        <color rgb="FF92D050"/>
      </colorScale>
    </cfRule>
  </conditionalFormatting>
  <conditionalFormatting sqref="L301:L305">
    <cfRule type="colorScale" priority="1119">
      <colorScale>
        <cfvo type="num" val="3"/>
        <cfvo type="max"/>
        <color theme="5"/>
        <color rgb="FF92D050"/>
      </colorScale>
    </cfRule>
  </conditionalFormatting>
  <conditionalFormatting sqref="L309">
    <cfRule type="colorScale" priority="1118">
      <colorScale>
        <cfvo type="num" val="3"/>
        <cfvo type="max"/>
        <color theme="5"/>
        <color rgb="FF92D050"/>
      </colorScale>
    </cfRule>
  </conditionalFormatting>
  <conditionalFormatting sqref="L315:L319">
    <cfRule type="colorScale" priority="1117">
      <colorScale>
        <cfvo type="num" val="3"/>
        <cfvo type="max"/>
        <color theme="5"/>
        <color rgb="FF92D050"/>
      </colorScale>
    </cfRule>
  </conditionalFormatting>
  <conditionalFormatting sqref="S330">
    <cfRule type="colorScale" priority="1116">
      <colorScale>
        <cfvo type="num" val="3"/>
        <cfvo type="max"/>
        <color theme="5"/>
        <color rgb="FF92D050"/>
      </colorScale>
    </cfRule>
  </conditionalFormatting>
  <conditionalFormatting sqref="S322:S326">
    <cfRule type="colorScale" priority="1115">
      <colorScale>
        <cfvo type="num" val="3"/>
        <cfvo type="max"/>
        <color theme="5"/>
        <color rgb="FF92D050"/>
      </colorScale>
    </cfRule>
  </conditionalFormatting>
  <conditionalFormatting sqref="L337">
    <cfRule type="colorScale" priority="1114">
      <colorScale>
        <cfvo type="num" val="3"/>
        <cfvo type="max"/>
        <color theme="5"/>
        <color rgb="FF92D050"/>
      </colorScale>
    </cfRule>
  </conditionalFormatting>
  <conditionalFormatting sqref="L343:L347">
    <cfRule type="colorScale" priority="1113">
      <colorScale>
        <cfvo type="num" val="3"/>
        <cfvo type="max"/>
        <color theme="5"/>
        <color rgb="FF92D050"/>
      </colorScale>
    </cfRule>
  </conditionalFormatting>
  <conditionalFormatting sqref="L338">
    <cfRule type="colorScale" priority="1112">
      <colorScale>
        <cfvo type="num" val="1"/>
        <cfvo type="max"/>
        <color theme="5"/>
        <color rgb="FF92D050"/>
      </colorScale>
    </cfRule>
  </conditionalFormatting>
  <conditionalFormatting sqref="S331">
    <cfRule type="colorScale" priority="1111">
      <colorScale>
        <cfvo type="num" val="1"/>
        <cfvo type="max"/>
        <color theme="5"/>
        <color rgb="FF92D050"/>
      </colorScale>
    </cfRule>
  </conditionalFormatting>
  <conditionalFormatting sqref="L310">
    <cfRule type="colorScale" priority="1110">
      <colorScale>
        <cfvo type="num" val="1"/>
        <cfvo type="max"/>
        <color theme="5"/>
        <color rgb="FF92D050"/>
      </colorScale>
    </cfRule>
  </conditionalFormatting>
  <conditionalFormatting sqref="S289">
    <cfRule type="colorScale" priority="1109">
      <colorScale>
        <cfvo type="num" val="1"/>
        <cfvo type="max"/>
        <color theme="5"/>
        <color rgb="FF92D050"/>
      </colorScale>
    </cfRule>
  </conditionalFormatting>
  <conditionalFormatting sqref="S296">
    <cfRule type="colorScale" priority="1108">
      <colorScale>
        <cfvo type="num" val="1"/>
        <cfvo type="max"/>
        <color theme="5"/>
        <color rgb="FF92D050"/>
      </colorScale>
    </cfRule>
  </conditionalFormatting>
  <conditionalFormatting sqref="L268">
    <cfRule type="colorScale" priority="1107">
      <colorScale>
        <cfvo type="num" val="1"/>
        <cfvo type="max"/>
        <color theme="5"/>
        <color rgb="FF92D050"/>
      </colorScale>
    </cfRule>
  </conditionalFormatting>
  <conditionalFormatting sqref="L350">
    <cfRule type="colorScale" priority="1106">
      <colorScale>
        <cfvo type="num" val="$I$14"/>
        <cfvo type="max"/>
        <color theme="5"/>
        <color rgb="FF92D050"/>
      </colorScale>
    </cfRule>
  </conditionalFormatting>
  <conditionalFormatting sqref="L357:L361">
    <cfRule type="colorScale" priority="1105">
      <colorScale>
        <cfvo type="num" val="$I$14"/>
        <cfvo type="max"/>
        <color theme="5"/>
        <color rgb="FF92D050"/>
      </colorScale>
    </cfRule>
  </conditionalFormatting>
  <conditionalFormatting sqref="L364:L368">
    <cfRule type="colorScale" priority="1104">
      <colorScale>
        <cfvo type="num" val="$I$14"/>
        <cfvo type="max"/>
        <color theme="5"/>
        <color rgb="FF92D050"/>
      </colorScale>
    </cfRule>
  </conditionalFormatting>
  <conditionalFormatting sqref="L375">
    <cfRule type="colorScale" priority="1103">
      <colorScale>
        <cfvo type="num" val="$I$14"/>
        <cfvo type="max"/>
        <color theme="5"/>
        <color rgb="FF92D050"/>
      </colorScale>
    </cfRule>
  </conditionalFormatting>
  <conditionalFormatting sqref="L374">
    <cfRule type="colorScale" priority="1102">
      <colorScale>
        <cfvo type="num" val="$I$14"/>
        <cfvo type="max"/>
        <color theme="5"/>
        <color rgb="FF92D050"/>
      </colorScale>
    </cfRule>
  </conditionalFormatting>
  <conditionalFormatting sqref="L373">
    <cfRule type="colorScale" priority="1101">
      <colorScale>
        <cfvo type="num" val="$I$14"/>
        <cfvo type="max"/>
        <color theme="5"/>
        <color rgb="FF92D050"/>
      </colorScale>
    </cfRule>
  </conditionalFormatting>
  <conditionalFormatting sqref="L372">
    <cfRule type="colorScale" priority="1100">
      <colorScale>
        <cfvo type="num" val="$I$14"/>
        <cfvo type="max"/>
        <color theme="5"/>
        <color rgb="FF92D050"/>
      </colorScale>
    </cfRule>
  </conditionalFormatting>
  <conditionalFormatting sqref="L371">
    <cfRule type="colorScale" priority="1099">
      <colorScale>
        <cfvo type="num" val="$I$14"/>
        <cfvo type="max"/>
        <color theme="5"/>
        <color rgb="FF92D050"/>
      </colorScale>
    </cfRule>
  </conditionalFormatting>
  <conditionalFormatting sqref="L378:L382">
    <cfRule type="colorScale" priority="1098">
      <colorScale>
        <cfvo type="num" val="$I$14"/>
        <cfvo type="max"/>
        <color theme="5"/>
        <color rgb="FF92D050"/>
      </colorScale>
    </cfRule>
  </conditionalFormatting>
  <conditionalFormatting sqref="L392">
    <cfRule type="colorScale" priority="1097">
      <colorScale>
        <cfvo type="num" val="$I$14"/>
        <cfvo type="max"/>
        <color theme="5"/>
        <color rgb="FF92D050"/>
      </colorScale>
    </cfRule>
  </conditionalFormatting>
  <conditionalFormatting sqref="L406:L410">
    <cfRule type="colorScale" priority="1096">
      <colorScale>
        <cfvo type="num" val="$I$14"/>
        <cfvo type="max"/>
        <color theme="5"/>
        <color rgb="FF92D050"/>
      </colorScale>
    </cfRule>
  </conditionalFormatting>
  <conditionalFormatting sqref="L413:L417">
    <cfRule type="colorScale" priority="1095">
      <colorScale>
        <cfvo type="num" val="$I$14"/>
        <cfvo type="max"/>
        <color theme="5"/>
        <color rgb="FF92D050"/>
      </colorScale>
    </cfRule>
  </conditionalFormatting>
  <conditionalFormatting sqref="L420">
    <cfRule type="colorScale" priority="1094">
      <colorScale>
        <cfvo type="num" val="$I$14"/>
        <cfvo type="max"/>
        <color theme="5"/>
        <color rgb="FF92D050"/>
      </colorScale>
    </cfRule>
  </conditionalFormatting>
  <conditionalFormatting sqref="S420:S424">
    <cfRule type="colorScale" priority="1093">
      <colorScale>
        <cfvo type="num" val="$I$14"/>
        <cfvo type="max"/>
        <color theme="5"/>
        <color rgb="FF92D050"/>
      </colorScale>
    </cfRule>
  </conditionalFormatting>
  <conditionalFormatting sqref="S427:S431">
    <cfRule type="colorScale" priority="1092">
      <colorScale>
        <cfvo type="num" val="$I$14"/>
        <cfvo type="max"/>
        <color theme="5"/>
        <color rgb="FF92D050"/>
      </colorScale>
    </cfRule>
  </conditionalFormatting>
  <conditionalFormatting sqref="S413">
    <cfRule type="colorScale" priority="1091">
      <colorScale>
        <cfvo type="num" val="$I$14"/>
        <cfvo type="max"/>
        <color theme="5"/>
        <color rgb="FF92D050"/>
      </colorScale>
    </cfRule>
  </conditionalFormatting>
  <conditionalFormatting sqref="S399:S403">
    <cfRule type="colorScale" priority="1090">
      <colorScale>
        <cfvo type="num" val="$I$14"/>
        <cfvo type="max"/>
        <color theme="5"/>
        <color rgb="FF92D050"/>
      </colorScale>
    </cfRule>
  </conditionalFormatting>
  <conditionalFormatting sqref="S385:S389">
    <cfRule type="colorScale" priority="1089">
      <colorScale>
        <cfvo type="num" val="$I$14"/>
        <cfvo type="max"/>
        <color theme="5"/>
        <color rgb="FF92D050"/>
      </colorScale>
    </cfRule>
  </conditionalFormatting>
  <conditionalFormatting sqref="S392:S396">
    <cfRule type="colorScale" priority="1088">
      <colorScale>
        <cfvo type="num" val="$I$14"/>
        <cfvo type="max"/>
        <color theme="5"/>
        <color rgb="FF92D050"/>
      </colorScale>
    </cfRule>
  </conditionalFormatting>
  <conditionalFormatting sqref="S378">
    <cfRule type="colorScale" priority="1087">
      <colorScale>
        <cfvo type="num" val="$I$14"/>
        <cfvo type="max"/>
        <color theme="5"/>
        <color rgb="FF92D050"/>
      </colorScale>
    </cfRule>
  </conditionalFormatting>
  <conditionalFormatting sqref="S371">
    <cfRule type="colorScale" priority="1086">
      <colorScale>
        <cfvo type="num" val="$I$14"/>
        <cfvo type="max"/>
        <color theme="5"/>
        <color rgb="FF92D050"/>
      </colorScale>
    </cfRule>
  </conditionalFormatting>
  <conditionalFormatting sqref="S350:S354">
    <cfRule type="colorScale" priority="1085">
      <colorScale>
        <cfvo type="num" val="$I$14"/>
        <cfvo type="max"/>
        <color theme="5"/>
        <color rgb="FF92D050"/>
      </colorScale>
    </cfRule>
  </conditionalFormatting>
  <conditionalFormatting sqref="L351">
    <cfRule type="colorScale" priority="1084">
      <colorScale>
        <cfvo type="num" val="3"/>
        <cfvo type="max"/>
        <color theme="5"/>
        <color rgb="FF92D050"/>
      </colorScale>
    </cfRule>
  </conditionalFormatting>
  <conditionalFormatting sqref="S357:S361">
    <cfRule type="colorScale" priority="1083">
      <colorScale>
        <cfvo type="num" val="3"/>
        <cfvo type="max"/>
        <color theme="5"/>
        <color rgb="FF92D050"/>
      </colorScale>
    </cfRule>
  </conditionalFormatting>
  <conditionalFormatting sqref="S364:S368">
    <cfRule type="colorScale" priority="1082">
      <colorScale>
        <cfvo type="num" val="3"/>
        <cfvo type="max"/>
        <color theme="5"/>
        <color rgb="FF92D050"/>
      </colorScale>
    </cfRule>
  </conditionalFormatting>
  <conditionalFormatting sqref="S372">
    <cfRule type="colorScale" priority="1081">
      <colorScale>
        <cfvo type="num" val="3"/>
        <cfvo type="max"/>
        <color theme="5"/>
        <color rgb="FF92D050"/>
      </colorScale>
    </cfRule>
  </conditionalFormatting>
  <conditionalFormatting sqref="S379">
    <cfRule type="colorScale" priority="1080">
      <colorScale>
        <cfvo type="num" val="3"/>
        <cfvo type="max"/>
        <color theme="5"/>
        <color rgb="FF92D050"/>
      </colorScale>
    </cfRule>
  </conditionalFormatting>
  <conditionalFormatting sqref="L385:L389">
    <cfRule type="colorScale" priority="1079">
      <colorScale>
        <cfvo type="num" val="3"/>
        <cfvo type="max"/>
        <color theme="5"/>
        <color rgb="FF92D050"/>
      </colorScale>
    </cfRule>
  </conditionalFormatting>
  <conditionalFormatting sqref="L393">
    <cfRule type="colorScale" priority="1078">
      <colorScale>
        <cfvo type="num" val="3"/>
        <cfvo type="max"/>
        <color theme="5"/>
        <color rgb="FF92D050"/>
      </colorScale>
    </cfRule>
  </conditionalFormatting>
  <conditionalFormatting sqref="L399:L403">
    <cfRule type="colorScale" priority="1077">
      <colorScale>
        <cfvo type="num" val="3"/>
        <cfvo type="max"/>
        <color theme="5"/>
        <color rgb="FF92D050"/>
      </colorScale>
    </cfRule>
  </conditionalFormatting>
  <conditionalFormatting sqref="S414">
    <cfRule type="colorScale" priority="1076">
      <colorScale>
        <cfvo type="num" val="3"/>
        <cfvo type="max"/>
        <color theme="5"/>
        <color rgb="FF92D050"/>
      </colorScale>
    </cfRule>
  </conditionalFormatting>
  <conditionalFormatting sqref="S406:S410">
    <cfRule type="colorScale" priority="1075">
      <colorScale>
        <cfvo type="num" val="3"/>
        <cfvo type="max"/>
        <color theme="5"/>
        <color rgb="FF92D050"/>
      </colorScale>
    </cfRule>
  </conditionalFormatting>
  <conditionalFormatting sqref="L421">
    <cfRule type="colorScale" priority="1074">
      <colorScale>
        <cfvo type="num" val="3"/>
        <cfvo type="max"/>
        <color theme="5"/>
        <color rgb="FF92D050"/>
      </colorScale>
    </cfRule>
  </conditionalFormatting>
  <conditionalFormatting sqref="L427:L431">
    <cfRule type="colorScale" priority="1073">
      <colorScale>
        <cfvo type="num" val="3"/>
        <cfvo type="max"/>
        <color theme="5"/>
        <color rgb="FF92D050"/>
      </colorScale>
    </cfRule>
  </conditionalFormatting>
  <conditionalFormatting sqref="L422">
    <cfRule type="colorScale" priority="1072">
      <colorScale>
        <cfvo type="num" val="1"/>
        <cfvo type="max"/>
        <color theme="5"/>
        <color rgb="FF92D050"/>
      </colorScale>
    </cfRule>
  </conditionalFormatting>
  <conditionalFormatting sqref="S415">
    <cfRule type="colorScale" priority="1071">
      <colorScale>
        <cfvo type="num" val="1"/>
        <cfvo type="max"/>
        <color theme="5"/>
        <color rgb="FF92D050"/>
      </colorScale>
    </cfRule>
  </conditionalFormatting>
  <conditionalFormatting sqref="L394">
    <cfRule type="colorScale" priority="1070">
      <colorScale>
        <cfvo type="num" val="1"/>
        <cfvo type="max"/>
        <color theme="5"/>
        <color rgb="FF92D050"/>
      </colorScale>
    </cfRule>
  </conditionalFormatting>
  <conditionalFormatting sqref="S373">
    <cfRule type="colorScale" priority="1069">
      <colorScale>
        <cfvo type="num" val="1"/>
        <cfvo type="max"/>
        <color theme="5"/>
        <color rgb="FF92D050"/>
      </colorScale>
    </cfRule>
  </conditionalFormatting>
  <conditionalFormatting sqref="S380">
    <cfRule type="colorScale" priority="1068">
      <colorScale>
        <cfvo type="num" val="1"/>
        <cfvo type="max"/>
        <color theme="5"/>
        <color rgb="FF92D050"/>
      </colorScale>
    </cfRule>
  </conditionalFormatting>
  <conditionalFormatting sqref="L352">
    <cfRule type="colorScale" priority="1067">
      <colorScale>
        <cfvo type="num" val="1"/>
        <cfvo type="max"/>
        <color theme="5"/>
        <color rgb="FF92D050"/>
      </colorScale>
    </cfRule>
  </conditionalFormatting>
  <conditionalFormatting sqref="L434">
    <cfRule type="colorScale" priority="1066">
      <colorScale>
        <cfvo type="num" val="$I$14"/>
        <cfvo type="max"/>
        <color theme="5"/>
        <color rgb="FF92D050"/>
      </colorScale>
    </cfRule>
  </conditionalFormatting>
  <conditionalFormatting sqref="L441:L445">
    <cfRule type="colorScale" priority="1065">
      <colorScale>
        <cfvo type="num" val="$I$14"/>
        <cfvo type="max"/>
        <color theme="5"/>
        <color rgb="FF92D050"/>
      </colorScale>
    </cfRule>
  </conditionalFormatting>
  <conditionalFormatting sqref="L448:L452">
    <cfRule type="colorScale" priority="1064">
      <colorScale>
        <cfvo type="num" val="$I$14"/>
        <cfvo type="max"/>
        <color theme="5"/>
        <color rgb="FF92D050"/>
      </colorScale>
    </cfRule>
  </conditionalFormatting>
  <conditionalFormatting sqref="L459">
    <cfRule type="colorScale" priority="1063">
      <colorScale>
        <cfvo type="num" val="$I$14"/>
        <cfvo type="max"/>
        <color theme="5"/>
        <color rgb="FF92D050"/>
      </colorScale>
    </cfRule>
  </conditionalFormatting>
  <conditionalFormatting sqref="L458">
    <cfRule type="colorScale" priority="1062">
      <colorScale>
        <cfvo type="num" val="$I$14"/>
        <cfvo type="max"/>
        <color theme="5"/>
        <color rgb="FF92D050"/>
      </colorScale>
    </cfRule>
  </conditionalFormatting>
  <conditionalFormatting sqref="L457">
    <cfRule type="colorScale" priority="1061">
      <colorScale>
        <cfvo type="num" val="$I$14"/>
        <cfvo type="max"/>
        <color theme="5"/>
        <color rgb="FF92D050"/>
      </colorScale>
    </cfRule>
  </conditionalFormatting>
  <conditionalFormatting sqref="L456">
    <cfRule type="colorScale" priority="1060">
      <colorScale>
        <cfvo type="num" val="$I$14"/>
        <cfvo type="max"/>
        <color theme="5"/>
        <color rgb="FF92D050"/>
      </colorScale>
    </cfRule>
  </conditionalFormatting>
  <conditionalFormatting sqref="L455">
    <cfRule type="colorScale" priority="1059">
      <colorScale>
        <cfvo type="num" val="$I$14"/>
        <cfvo type="max"/>
        <color theme="5"/>
        <color rgb="FF92D050"/>
      </colorScale>
    </cfRule>
  </conditionalFormatting>
  <conditionalFormatting sqref="L462:L466">
    <cfRule type="colorScale" priority="1058">
      <colorScale>
        <cfvo type="num" val="$I$14"/>
        <cfvo type="max"/>
        <color theme="5"/>
        <color rgb="FF92D050"/>
      </colorScale>
    </cfRule>
  </conditionalFormatting>
  <conditionalFormatting sqref="L476">
    <cfRule type="colorScale" priority="1057">
      <colorScale>
        <cfvo type="num" val="$I$14"/>
        <cfvo type="max"/>
        <color theme="5"/>
        <color rgb="FF92D050"/>
      </colorScale>
    </cfRule>
  </conditionalFormatting>
  <conditionalFormatting sqref="L490:L494">
    <cfRule type="colorScale" priority="1056">
      <colorScale>
        <cfvo type="num" val="$I$14"/>
        <cfvo type="max"/>
        <color theme="5"/>
        <color rgb="FF92D050"/>
      </colorScale>
    </cfRule>
  </conditionalFormatting>
  <conditionalFormatting sqref="L497:L501">
    <cfRule type="colorScale" priority="1055">
      <colorScale>
        <cfvo type="num" val="$I$14"/>
        <cfvo type="max"/>
        <color theme="5"/>
        <color rgb="FF92D050"/>
      </colorScale>
    </cfRule>
  </conditionalFormatting>
  <conditionalFormatting sqref="L504">
    <cfRule type="colorScale" priority="1054">
      <colorScale>
        <cfvo type="num" val="$I$14"/>
        <cfvo type="max"/>
        <color theme="5"/>
        <color rgb="FF92D050"/>
      </colorScale>
    </cfRule>
  </conditionalFormatting>
  <conditionalFormatting sqref="S504:S508">
    <cfRule type="colorScale" priority="1053">
      <colorScale>
        <cfvo type="num" val="$I$14"/>
        <cfvo type="max"/>
        <color theme="5"/>
        <color rgb="FF92D050"/>
      </colorScale>
    </cfRule>
  </conditionalFormatting>
  <conditionalFormatting sqref="S511:S515">
    <cfRule type="colorScale" priority="1052">
      <colorScale>
        <cfvo type="num" val="$I$14"/>
        <cfvo type="max"/>
        <color theme="5"/>
        <color rgb="FF92D050"/>
      </colorScale>
    </cfRule>
  </conditionalFormatting>
  <conditionalFormatting sqref="S497">
    <cfRule type="colorScale" priority="1051">
      <colorScale>
        <cfvo type="num" val="$I$14"/>
        <cfvo type="max"/>
        <color theme="5"/>
        <color rgb="FF92D050"/>
      </colorScale>
    </cfRule>
  </conditionalFormatting>
  <conditionalFormatting sqref="S483:S487">
    <cfRule type="colorScale" priority="1050">
      <colorScale>
        <cfvo type="num" val="$I$14"/>
        <cfvo type="max"/>
        <color theme="5"/>
        <color rgb="FF92D050"/>
      </colorScale>
    </cfRule>
  </conditionalFormatting>
  <conditionalFormatting sqref="S469:S473">
    <cfRule type="colorScale" priority="1049">
      <colorScale>
        <cfvo type="num" val="$I$14"/>
        <cfvo type="max"/>
        <color theme="5"/>
        <color rgb="FF92D050"/>
      </colorScale>
    </cfRule>
  </conditionalFormatting>
  <conditionalFormatting sqref="S476:S480">
    <cfRule type="colorScale" priority="1048">
      <colorScale>
        <cfvo type="num" val="$I$14"/>
        <cfvo type="max"/>
        <color theme="5"/>
        <color rgb="FF92D050"/>
      </colorScale>
    </cfRule>
  </conditionalFormatting>
  <conditionalFormatting sqref="S462">
    <cfRule type="colorScale" priority="1047">
      <colorScale>
        <cfvo type="num" val="$I$14"/>
        <cfvo type="max"/>
        <color theme="5"/>
        <color rgb="FF92D050"/>
      </colorScale>
    </cfRule>
  </conditionalFormatting>
  <conditionalFormatting sqref="S455">
    <cfRule type="colorScale" priority="1046">
      <colorScale>
        <cfvo type="num" val="$I$14"/>
        <cfvo type="max"/>
        <color theme="5"/>
        <color rgb="FF92D050"/>
      </colorScale>
    </cfRule>
  </conditionalFormatting>
  <conditionalFormatting sqref="S434:S438">
    <cfRule type="colorScale" priority="1045">
      <colorScale>
        <cfvo type="num" val="$I$14"/>
        <cfvo type="max"/>
        <color theme="5"/>
        <color rgb="FF92D050"/>
      </colorScale>
    </cfRule>
  </conditionalFormatting>
  <conditionalFormatting sqref="L435">
    <cfRule type="colorScale" priority="1044">
      <colorScale>
        <cfvo type="num" val="3"/>
        <cfvo type="max"/>
        <color theme="5"/>
        <color rgb="FF92D050"/>
      </colorScale>
    </cfRule>
  </conditionalFormatting>
  <conditionalFormatting sqref="S441:S445">
    <cfRule type="colorScale" priority="1043">
      <colorScale>
        <cfvo type="num" val="3"/>
        <cfvo type="max"/>
        <color theme="5"/>
        <color rgb="FF92D050"/>
      </colorScale>
    </cfRule>
  </conditionalFormatting>
  <conditionalFormatting sqref="S448:S452">
    <cfRule type="colorScale" priority="1042">
      <colorScale>
        <cfvo type="num" val="3"/>
        <cfvo type="max"/>
        <color theme="5"/>
        <color rgb="FF92D050"/>
      </colorScale>
    </cfRule>
  </conditionalFormatting>
  <conditionalFormatting sqref="S456">
    <cfRule type="colorScale" priority="1041">
      <colorScale>
        <cfvo type="num" val="3"/>
        <cfvo type="max"/>
        <color theme="5"/>
        <color rgb="FF92D050"/>
      </colorScale>
    </cfRule>
  </conditionalFormatting>
  <conditionalFormatting sqref="S463">
    <cfRule type="colorScale" priority="1040">
      <colorScale>
        <cfvo type="num" val="3"/>
        <cfvo type="max"/>
        <color theme="5"/>
        <color rgb="FF92D050"/>
      </colorScale>
    </cfRule>
  </conditionalFormatting>
  <conditionalFormatting sqref="L469:L473">
    <cfRule type="colorScale" priority="1039">
      <colorScale>
        <cfvo type="num" val="3"/>
        <cfvo type="max"/>
        <color theme="5"/>
        <color rgb="FF92D050"/>
      </colorScale>
    </cfRule>
  </conditionalFormatting>
  <conditionalFormatting sqref="L477">
    <cfRule type="colorScale" priority="1038">
      <colorScale>
        <cfvo type="num" val="3"/>
        <cfvo type="max"/>
        <color theme="5"/>
        <color rgb="FF92D050"/>
      </colorScale>
    </cfRule>
  </conditionalFormatting>
  <conditionalFormatting sqref="L483:L487">
    <cfRule type="colorScale" priority="1037">
      <colorScale>
        <cfvo type="num" val="3"/>
        <cfvo type="max"/>
        <color theme="5"/>
        <color rgb="FF92D050"/>
      </colorScale>
    </cfRule>
  </conditionalFormatting>
  <conditionalFormatting sqref="S498">
    <cfRule type="colorScale" priority="1036">
      <colorScale>
        <cfvo type="num" val="3"/>
        <cfvo type="max"/>
        <color theme="5"/>
        <color rgb="FF92D050"/>
      </colorScale>
    </cfRule>
  </conditionalFormatting>
  <conditionalFormatting sqref="S490:S494">
    <cfRule type="colorScale" priority="1035">
      <colorScale>
        <cfvo type="num" val="3"/>
        <cfvo type="max"/>
        <color theme="5"/>
        <color rgb="FF92D050"/>
      </colorScale>
    </cfRule>
  </conditionalFormatting>
  <conditionalFormatting sqref="L505">
    <cfRule type="colorScale" priority="1034">
      <colorScale>
        <cfvo type="num" val="3"/>
        <cfvo type="max"/>
        <color theme="5"/>
        <color rgb="FF92D050"/>
      </colorScale>
    </cfRule>
  </conditionalFormatting>
  <conditionalFormatting sqref="L511:L515">
    <cfRule type="colorScale" priority="1033">
      <colorScale>
        <cfvo type="num" val="3"/>
        <cfvo type="max"/>
        <color theme="5"/>
        <color rgb="FF92D050"/>
      </colorScale>
    </cfRule>
  </conditionalFormatting>
  <conditionalFormatting sqref="L506">
    <cfRule type="colorScale" priority="1032">
      <colorScale>
        <cfvo type="num" val="1"/>
        <cfvo type="max"/>
        <color theme="5"/>
        <color rgb="FF92D050"/>
      </colorScale>
    </cfRule>
  </conditionalFormatting>
  <conditionalFormatting sqref="S499">
    <cfRule type="colorScale" priority="1031">
      <colorScale>
        <cfvo type="num" val="1"/>
        <cfvo type="max"/>
        <color theme="5"/>
        <color rgb="FF92D050"/>
      </colorScale>
    </cfRule>
  </conditionalFormatting>
  <conditionalFormatting sqref="L478">
    <cfRule type="colorScale" priority="1030">
      <colorScale>
        <cfvo type="num" val="1"/>
        <cfvo type="max"/>
        <color theme="5"/>
        <color rgb="FF92D050"/>
      </colorScale>
    </cfRule>
  </conditionalFormatting>
  <conditionalFormatting sqref="S457">
    <cfRule type="colorScale" priority="1029">
      <colorScale>
        <cfvo type="num" val="1"/>
        <cfvo type="max"/>
        <color theme="5"/>
        <color rgb="FF92D050"/>
      </colorScale>
    </cfRule>
  </conditionalFormatting>
  <conditionalFormatting sqref="S464">
    <cfRule type="colorScale" priority="1028">
      <colorScale>
        <cfvo type="num" val="1"/>
        <cfvo type="max"/>
        <color theme="5"/>
        <color rgb="FF92D050"/>
      </colorScale>
    </cfRule>
  </conditionalFormatting>
  <conditionalFormatting sqref="L436">
    <cfRule type="colorScale" priority="1027">
      <colorScale>
        <cfvo type="num" val="1"/>
        <cfvo type="max"/>
        <color theme="5"/>
        <color rgb="FF92D050"/>
      </colorScale>
    </cfRule>
  </conditionalFormatting>
  <conditionalFormatting sqref="L518">
    <cfRule type="colorScale" priority="1026">
      <colorScale>
        <cfvo type="num" val="$I$14"/>
        <cfvo type="max"/>
        <color theme="5"/>
        <color rgb="FF92D050"/>
      </colorScale>
    </cfRule>
  </conditionalFormatting>
  <conditionalFormatting sqref="L525:L529">
    <cfRule type="colorScale" priority="1025">
      <colorScale>
        <cfvo type="num" val="$I$14"/>
        <cfvo type="max"/>
        <color theme="5"/>
        <color rgb="FF92D050"/>
      </colorScale>
    </cfRule>
  </conditionalFormatting>
  <conditionalFormatting sqref="L532:L536">
    <cfRule type="colorScale" priority="1024">
      <colorScale>
        <cfvo type="num" val="$I$14"/>
        <cfvo type="max"/>
        <color theme="5"/>
        <color rgb="FF92D050"/>
      </colorScale>
    </cfRule>
  </conditionalFormatting>
  <conditionalFormatting sqref="L543">
    <cfRule type="colorScale" priority="1023">
      <colorScale>
        <cfvo type="num" val="$I$14"/>
        <cfvo type="max"/>
        <color theme="5"/>
        <color rgb="FF92D050"/>
      </colorScale>
    </cfRule>
  </conditionalFormatting>
  <conditionalFormatting sqref="L542">
    <cfRule type="colorScale" priority="1022">
      <colorScale>
        <cfvo type="num" val="$I$14"/>
        <cfvo type="max"/>
        <color theme="5"/>
        <color rgb="FF92D050"/>
      </colorScale>
    </cfRule>
  </conditionalFormatting>
  <conditionalFormatting sqref="L541">
    <cfRule type="colorScale" priority="1021">
      <colorScale>
        <cfvo type="num" val="$I$14"/>
        <cfvo type="max"/>
        <color theme="5"/>
        <color rgb="FF92D050"/>
      </colorScale>
    </cfRule>
  </conditionalFormatting>
  <conditionalFormatting sqref="L540">
    <cfRule type="colorScale" priority="1020">
      <colorScale>
        <cfvo type="num" val="$I$14"/>
        <cfvo type="max"/>
        <color theme="5"/>
        <color rgb="FF92D050"/>
      </colorScale>
    </cfRule>
  </conditionalFormatting>
  <conditionalFormatting sqref="L539">
    <cfRule type="colorScale" priority="1019">
      <colorScale>
        <cfvo type="num" val="$I$14"/>
        <cfvo type="max"/>
        <color theme="5"/>
        <color rgb="FF92D050"/>
      </colorScale>
    </cfRule>
  </conditionalFormatting>
  <conditionalFormatting sqref="L546:L550">
    <cfRule type="colorScale" priority="1018">
      <colorScale>
        <cfvo type="num" val="$I$14"/>
        <cfvo type="max"/>
        <color theme="5"/>
        <color rgb="FF92D050"/>
      </colorScale>
    </cfRule>
  </conditionalFormatting>
  <conditionalFormatting sqref="L560">
    <cfRule type="colorScale" priority="1017">
      <colorScale>
        <cfvo type="num" val="$I$14"/>
        <cfvo type="max"/>
        <color theme="5"/>
        <color rgb="FF92D050"/>
      </colorScale>
    </cfRule>
  </conditionalFormatting>
  <conditionalFormatting sqref="L574:L578">
    <cfRule type="colorScale" priority="1016">
      <colorScale>
        <cfvo type="num" val="$I$14"/>
        <cfvo type="max"/>
        <color theme="5"/>
        <color rgb="FF92D050"/>
      </colorScale>
    </cfRule>
  </conditionalFormatting>
  <conditionalFormatting sqref="L581:L585">
    <cfRule type="colorScale" priority="1015">
      <colorScale>
        <cfvo type="num" val="$I$14"/>
        <cfvo type="max"/>
        <color theme="5"/>
        <color rgb="FF92D050"/>
      </colorScale>
    </cfRule>
  </conditionalFormatting>
  <conditionalFormatting sqref="L588">
    <cfRule type="colorScale" priority="1014">
      <colorScale>
        <cfvo type="num" val="$I$14"/>
        <cfvo type="max"/>
        <color theme="5"/>
        <color rgb="FF92D050"/>
      </colorScale>
    </cfRule>
  </conditionalFormatting>
  <conditionalFormatting sqref="S588:S592">
    <cfRule type="colorScale" priority="1013">
      <colorScale>
        <cfvo type="num" val="$I$14"/>
        <cfvo type="max"/>
        <color theme="5"/>
        <color rgb="FF92D050"/>
      </colorScale>
    </cfRule>
  </conditionalFormatting>
  <conditionalFormatting sqref="S595:S599">
    <cfRule type="colorScale" priority="1012">
      <colorScale>
        <cfvo type="num" val="$I$14"/>
        <cfvo type="max"/>
        <color theme="5"/>
        <color rgb="FF92D050"/>
      </colorScale>
    </cfRule>
  </conditionalFormatting>
  <conditionalFormatting sqref="S581">
    <cfRule type="colorScale" priority="1011">
      <colorScale>
        <cfvo type="num" val="$I$14"/>
        <cfvo type="max"/>
        <color theme="5"/>
        <color rgb="FF92D050"/>
      </colorScale>
    </cfRule>
  </conditionalFormatting>
  <conditionalFormatting sqref="S567:S571">
    <cfRule type="colorScale" priority="1010">
      <colorScale>
        <cfvo type="num" val="$I$14"/>
        <cfvo type="max"/>
        <color theme="5"/>
        <color rgb="FF92D050"/>
      </colorScale>
    </cfRule>
  </conditionalFormatting>
  <conditionalFormatting sqref="S553:S557">
    <cfRule type="colorScale" priority="1009">
      <colorScale>
        <cfvo type="num" val="$I$14"/>
        <cfvo type="max"/>
        <color theme="5"/>
        <color rgb="FF92D050"/>
      </colorScale>
    </cfRule>
  </conditionalFormatting>
  <conditionalFormatting sqref="S560:S564">
    <cfRule type="colorScale" priority="1008">
      <colorScale>
        <cfvo type="num" val="$I$14"/>
        <cfvo type="max"/>
        <color theme="5"/>
        <color rgb="FF92D050"/>
      </colorScale>
    </cfRule>
  </conditionalFormatting>
  <conditionalFormatting sqref="S546">
    <cfRule type="colorScale" priority="1007">
      <colorScale>
        <cfvo type="num" val="$I$14"/>
        <cfvo type="max"/>
        <color theme="5"/>
        <color rgb="FF92D050"/>
      </colorScale>
    </cfRule>
  </conditionalFormatting>
  <conditionalFormatting sqref="S539">
    <cfRule type="colorScale" priority="1006">
      <colorScale>
        <cfvo type="num" val="$I$14"/>
        <cfvo type="max"/>
        <color theme="5"/>
        <color rgb="FF92D050"/>
      </colorScale>
    </cfRule>
  </conditionalFormatting>
  <conditionalFormatting sqref="S518:S522">
    <cfRule type="colorScale" priority="1005">
      <colorScale>
        <cfvo type="num" val="$I$14"/>
        <cfvo type="max"/>
        <color theme="5"/>
        <color rgb="FF92D050"/>
      </colorScale>
    </cfRule>
  </conditionalFormatting>
  <conditionalFormatting sqref="L519">
    <cfRule type="colorScale" priority="1004">
      <colorScale>
        <cfvo type="num" val="3"/>
        <cfvo type="max"/>
        <color theme="5"/>
        <color rgb="FF92D050"/>
      </colorScale>
    </cfRule>
  </conditionalFormatting>
  <conditionalFormatting sqref="S525:S529">
    <cfRule type="colorScale" priority="1003">
      <colorScale>
        <cfvo type="num" val="3"/>
        <cfvo type="max"/>
        <color theme="5"/>
        <color rgb="FF92D050"/>
      </colorScale>
    </cfRule>
  </conditionalFormatting>
  <conditionalFormatting sqref="S532:S536">
    <cfRule type="colorScale" priority="1002">
      <colorScale>
        <cfvo type="num" val="3"/>
        <cfvo type="max"/>
        <color theme="5"/>
        <color rgb="FF92D050"/>
      </colorScale>
    </cfRule>
  </conditionalFormatting>
  <conditionalFormatting sqref="S540">
    <cfRule type="colorScale" priority="1001">
      <colorScale>
        <cfvo type="num" val="3"/>
        <cfvo type="max"/>
        <color theme="5"/>
        <color rgb="FF92D050"/>
      </colorScale>
    </cfRule>
  </conditionalFormatting>
  <conditionalFormatting sqref="S547">
    <cfRule type="colorScale" priority="1000">
      <colorScale>
        <cfvo type="num" val="3"/>
        <cfvo type="max"/>
        <color theme="5"/>
        <color rgb="FF92D050"/>
      </colorScale>
    </cfRule>
  </conditionalFormatting>
  <conditionalFormatting sqref="L553:L557">
    <cfRule type="colorScale" priority="999">
      <colorScale>
        <cfvo type="num" val="3"/>
        <cfvo type="max"/>
        <color theme="5"/>
        <color rgb="FF92D050"/>
      </colorScale>
    </cfRule>
  </conditionalFormatting>
  <conditionalFormatting sqref="L561">
    <cfRule type="colorScale" priority="998">
      <colorScale>
        <cfvo type="num" val="3"/>
        <cfvo type="max"/>
        <color theme="5"/>
        <color rgb="FF92D050"/>
      </colorScale>
    </cfRule>
  </conditionalFormatting>
  <conditionalFormatting sqref="L567:L571">
    <cfRule type="colorScale" priority="997">
      <colorScale>
        <cfvo type="num" val="3"/>
        <cfvo type="max"/>
        <color theme="5"/>
        <color rgb="FF92D050"/>
      </colorScale>
    </cfRule>
  </conditionalFormatting>
  <conditionalFormatting sqref="S582">
    <cfRule type="colorScale" priority="996">
      <colorScale>
        <cfvo type="num" val="3"/>
        <cfvo type="max"/>
        <color theme="5"/>
        <color rgb="FF92D050"/>
      </colorScale>
    </cfRule>
  </conditionalFormatting>
  <conditionalFormatting sqref="S574:S578">
    <cfRule type="colorScale" priority="995">
      <colorScale>
        <cfvo type="num" val="3"/>
        <cfvo type="max"/>
        <color theme="5"/>
        <color rgb="FF92D050"/>
      </colorScale>
    </cfRule>
  </conditionalFormatting>
  <conditionalFormatting sqref="L589">
    <cfRule type="colorScale" priority="994">
      <colorScale>
        <cfvo type="num" val="3"/>
        <cfvo type="max"/>
        <color theme="5"/>
        <color rgb="FF92D050"/>
      </colorScale>
    </cfRule>
  </conditionalFormatting>
  <conditionalFormatting sqref="L595:L599">
    <cfRule type="colorScale" priority="993">
      <colorScale>
        <cfvo type="num" val="3"/>
        <cfvo type="max"/>
        <color theme="5"/>
        <color rgb="FF92D050"/>
      </colorScale>
    </cfRule>
  </conditionalFormatting>
  <conditionalFormatting sqref="L590">
    <cfRule type="colorScale" priority="992">
      <colorScale>
        <cfvo type="num" val="1"/>
        <cfvo type="max"/>
        <color theme="5"/>
        <color rgb="FF92D050"/>
      </colorScale>
    </cfRule>
  </conditionalFormatting>
  <conditionalFormatting sqref="S583">
    <cfRule type="colorScale" priority="991">
      <colorScale>
        <cfvo type="num" val="1"/>
        <cfvo type="max"/>
        <color theme="5"/>
        <color rgb="FF92D050"/>
      </colorScale>
    </cfRule>
  </conditionalFormatting>
  <conditionalFormatting sqref="L562">
    <cfRule type="colorScale" priority="990">
      <colorScale>
        <cfvo type="num" val="1"/>
        <cfvo type="max"/>
        <color theme="5"/>
        <color rgb="FF92D050"/>
      </colorScale>
    </cfRule>
  </conditionalFormatting>
  <conditionalFormatting sqref="S541">
    <cfRule type="colorScale" priority="989">
      <colorScale>
        <cfvo type="num" val="1"/>
        <cfvo type="max"/>
        <color theme="5"/>
        <color rgb="FF92D050"/>
      </colorScale>
    </cfRule>
  </conditionalFormatting>
  <conditionalFormatting sqref="S548">
    <cfRule type="colorScale" priority="988">
      <colorScale>
        <cfvo type="num" val="1"/>
        <cfvo type="max"/>
        <color theme="5"/>
        <color rgb="FF92D050"/>
      </colorScale>
    </cfRule>
  </conditionalFormatting>
  <conditionalFormatting sqref="L520">
    <cfRule type="colorScale" priority="987">
      <colorScale>
        <cfvo type="num" val="1"/>
        <cfvo type="max"/>
        <color theme="5"/>
        <color rgb="FF92D050"/>
      </colorScale>
    </cfRule>
  </conditionalFormatting>
  <conditionalFormatting sqref="L602">
    <cfRule type="colorScale" priority="986">
      <colorScale>
        <cfvo type="num" val="$I$14"/>
        <cfvo type="max"/>
        <color theme="5"/>
        <color rgb="FF92D050"/>
      </colorScale>
    </cfRule>
  </conditionalFormatting>
  <conditionalFormatting sqref="L609:L613">
    <cfRule type="colorScale" priority="985">
      <colorScale>
        <cfvo type="num" val="$I$14"/>
        <cfvo type="max"/>
        <color theme="5"/>
        <color rgb="FF92D050"/>
      </colorScale>
    </cfRule>
  </conditionalFormatting>
  <conditionalFormatting sqref="L616:L620">
    <cfRule type="colorScale" priority="984">
      <colorScale>
        <cfvo type="num" val="$I$14"/>
        <cfvo type="max"/>
        <color theme="5"/>
        <color rgb="FF92D050"/>
      </colorScale>
    </cfRule>
  </conditionalFormatting>
  <conditionalFormatting sqref="L627">
    <cfRule type="colorScale" priority="983">
      <colorScale>
        <cfvo type="num" val="$I$14"/>
        <cfvo type="max"/>
        <color theme="5"/>
        <color rgb="FF92D050"/>
      </colorScale>
    </cfRule>
  </conditionalFormatting>
  <conditionalFormatting sqref="L626">
    <cfRule type="colorScale" priority="982">
      <colorScale>
        <cfvo type="num" val="$I$14"/>
        <cfvo type="max"/>
        <color theme="5"/>
        <color rgb="FF92D050"/>
      </colorScale>
    </cfRule>
  </conditionalFormatting>
  <conditionalFormatting sqref="L625">
    <cfRule type="colorScale" priority="981">
      <colorScale>
        <cfvo type="num" val="$I$14"/>
        <cfvo type="max"/>
        <color theme="5"/>
        <color rgb="FF92D050"/>
      </colorScale>
    </cfRule>
  </conditionalFormatting>
  <conditionalFormatting sqref="L624">
    <cfRule type="colorScale" priority="980">
      <colorScale>
        <cfvo type="num" val="$I$14"/>
        <cfvo type="max"/>
        <color theme="5"/>
        <color rgb="FF92D050"/>
      </colorScale>
    </cfRule>
  </conditionalFormatting>
  <conditionalFormatting sqref="L623">
    <cfRule type="colorScale" priority="979">
      <colorScale>
        <cfvo type="num" val="$I$14"/>
        <cfvo type="max"/>
        <color theme="5"/>
        <color rgb="FF92D050"/>
      </colorScale>
    </cfRule>
  </conditionalFormatting>
  <conditionalFormatting sqref="L630:L634">
    <cfRule type="colorScale" priority="978">
      <colorScale>
        <cfvo type="num" val="$I$14"/>
        <cfvo type="max"/>
        <color theme="5"/>
        <color rgb="FF92D050"/>
      </colorScale>
    </cfRule>
  </conditionalFormatting>
  <conditionalFormatting sqref="L644">
    <cfRule type="colorScale" priority="977">
      <colorScale>
        <cfvo type="num" val="$I$14"/>
        <cfvo type="max"/>
        <color theme="5"/>
        <color rgb="FF92D050"/>
      </colorScale>
    </cfRule>
  </conditionalFormatting>
  <conditionalFormatting sqref="L658:L662">
    <cfRule type="colorScale" priority="976">
      <colorScale>
        <cfvo type="num" val="$I$14"/>
        <cfvo type="max"/>
        <color theme="5"/>
        <color rgb="FF92D050"/>
      </colorScale>
    </cfRule>
  </conditionalFormatting>
  <conditionalFormatting sqref="L665:L669">
    <cfRule type="colorScale" priority="975">
      <colorScale>
        <cfvo type="num" val="$I$14"/>
        <cfvo type="max"/>
        <color theme="5"/>
        <color rgb="FF92D050"/>
      </colorScale>
    </cfRule>
  </conditionalFormatting>
  <conditionalFormatting sqref="L672">
    <cfRule type="colorScale" priority="974">
      <colorScale>
        <cfvo type="num" val="$I$14"/>
        <cfvo type="max"/>
        <color theme="5"/>
        <color rgb="FF92D050"/>
      </colorScale>
    </cfRule>
  </conditionalFormatting>
  <conditionalFormatting sqref="S672:S676">
    <cfRule type="colorScale" priority="973">
      <colorScale>
        <cfvo type="num" val="$I$14"/>
        <cfvo type="max"/>
        <color theme="5"/>
        <color rgb="FF92D050"/>
      </colorScale>
    </cfRule>
  </conditionalFormatting>
  <conditionalFormatting sqref="S679:S683">
    <cfRule type="colorScale" priority="972">
      <colorScale>
        <cfvo type="num" val="$I$14"/>
        <cfvo type="max"/>
        <color theme="5"/>
        <color rgb="FF92D050"/>
      </colorScale>
    </cfRule>
  </conditionalFormatting>
  <conditionalFormatting sqref="S665">
    <cfRule type="colorScale" priority="971">
      <colorScale>
        <cfvo type="num" val="$I$14"/>
        <cfvo type="max"/>
        <color theme="5"/>
        <color rgb="FF92D050"/>
      </colorScale>
    </cfRule>
  </conditionalFormatting>
  <conditionalFormatting sqref="S651:S655">
    <cfRule type="colorScale" priority="970">
      <colorScale>
        <cfvo type="num" val="$I$14"/>
        <cfvo type="max"/>
        <color theme="5"/>
        <color rgb="FF92D050"/>
      </colorScale>
    </cfRule>
  </conditionalFormatting>
  <conditionalFormatting sqref="S637:S641">
    <cfRule type="colorScale" priority="969">
      <colorScale>
        <cfvo type="num" val="$I$14"/>
        <cfvo type="max"/>
        <color theme="5"/>
        <color rgb="FF92D050"/>
      </colorScale>
    </cfRule>
  </conditionalFormatting>
  <conditionalFormatting sqref="S644:S648">
    <cfRule type="colorScale" priority="968">
      <colorScale>
        <cfvo type="num" val="$I$14"/>
        <cfvo type="max"/>
        <color theme="5"/>
        <color rgb="FF92D050"/>
      </colorScale>
    </cfRule>
  </conditionalFormatting>
  <conditionalFormatting sqref="S630">
    <cfRule type="colorScale" priority="967">
      <colorScale>
        <cfvo type="num" val="$I$14"/>
        <cfvo type="max"/>
        <color theme="5"/>
        <color rgb="FF92D050"/>
      </colorScale>
    </cfRule>
  </conditionalFormatting>
  <conditionalFormatting sqref="S623">
    <cfRule type="colorScale" priority="966">
      <colorScale>
        <cfvo type="num" val="$I$14"/>
        <cfvo type="max"/>
        <color theme="5"/>
        <color rgb="FF92D050"/>
      </colorScale>
    </cfRule>
  </conditionalFormatting>
  <conditionalFormatting sqref="S602:S606">
    <cfRule type="colorScale" priority="965">
      <colorScale>
        <cfvo type="num" val="$I$14"/>
        <cfvo type="max"/>
        <color theme="5"/>
        <color rgb="FF92D050"/>
      </colorScale>
    </cfRule>
  </conditionalFormatting>
  <conditionalFormatting sqref="L603">
    <cfRule type="colorScale" priority="964">
      <colorScale>
        <cfvo type="num" val="3"/>
        <cfvo type="max"/>
        <color theme="5"/>
        <color rgb="FF92D050"/>
      </colorScale>
    </cfRule>
  </conditionalFormatting>
  <conditionalFormatting sqref="S609:S613">
    <cfRule type="colorScale" priority="963">
      <colorScale>
        <cfvo type="num" val="3"/>
        <cfvo type="max"/>
        <color theme="5"/>
        <color rgb="FF92D050"/>
      </colorScale>
    </cfRule>
  </conditionalFormatting>
  <conditionalFormatting sqref="S616:S620">
    <cfRule type="colorScale" priority="962">
      <colorScale>
        <cfvo type="num" val="3"/>
        <cfvo type="max"/>
        <color theme="5"/>
        <color rgb="FF92D050"/>
      </colorScale>
    </cfRule>
  </conditionalFormatting>
  <conditionalFormatting sqref="S624">
    <cfRule type="colorScale" priority="961">
      <colorScale>
        <cfvo type="num" val="3"/>
        <cfvo type="max"/>
        <color theme="5"/>
        <color rgb="FF92D050"/>
      </colorScale>
    </cfRule>
  </conditionalFormatting>
  <conditionalFormatting sqref="S631">
    <cfRule type="colorScale" priority="960">
      <colorScale>
        <cfvo type="num" val="3"/>
        <cfvo type="max"/>
        <color theme="5"/>
        <color rgb="FF92D050"/>
      </colorScale>
    </cfRule>
  </conditionalFormatting>
  <conditionalFormatting sqref="L637:L641">
    <cfRule type="colorScale" priority="959">
      <colorScale>
        <cfvo type="num" val="3"/>
        <cfvo type="max"/>
        <color theme="5"/>
        <color rgb="FF92D050"/>
      </colorScale>
    </cfRule>
  </conditionalFormatting>
  <conditionalFormatting sqref="L645">
    <cfRule type="colorScale" priority="958">
      <colorScale>
        <cfvo type="num" val="3"/>
        <cfvo type="max"/>
        <color theme="5"/>
        <color rgb="FF92D050"/>
      </colorScale>
    </cfRule>
  </conditionalFormatting>
  <conditionalFormatting sqref="L651:L655">
    <cfRule type="colorScale" priority="957">
      <colorScale>
        <cfvo type="num" val="3"/>
        <cfvo type="max"/>
        <color theme="5"/>
        <color rgb="FF92D050"/>
      </colorScale>
    </cfRule>
  </conditionalFormatting>
  <conditionalFormatting sqref="S666">
    <cfRule type="colorScale" priority="956">
      <colorScale>
        <cfvo type="num" val="3"/>
        <cfvo type="max"/>
        <color theme="5"/>
        <color rgb="FF92D050"/>
      </colorScale>
    </cfRule>
  </conditionalFormatting>
  <conditionalFormatting sqref="S658:S662">
    <cfRule type="colorScale" priority="955">
      <colorScale>
        <cfvo type="num" val="3"/>
        <cfvo type="max"/>
        <color theme="5"/>
        <color rgb="FF92D050"/>
      </colorScale>
    </cfRule>
  </conditionalFormatting>
  <conditionalFormatting sqref="L673">
    <cfRule type="colorScale" priority="954">
      <colorScale>
        <cfvo type="num" val="3"/>
        <cfvo type="max"/>
        <color theme="5"/>
        <color rgb="FF92D050"/>
      </colorScale>
    </cfRule>
  </conditionalFormatting>
  <conditionalFormatting sqref="L679:L683">
    <cfRule type="colorScale" priority="953">
      <colorScale>
        <cfvo type="num" val="3"/>
        <cfvo type="max"/>
        <color theme="5"/>
        <color rgb="FF92D050"/>
      </colorScale>
    </cfRule>
  </conditionalFormatting>
  <conditionalFormatting sqref="L674">
    <cfRule type="colorScale" priority="952">
      <colorScale>
        <cfvo type="num" val="1"/>
        <cfvo type="max"/>
        <color theme="5"/>
        <color rgb="FF92D050"/>
      </colorScale>
    </cfRule>
  </conditionalFormatting>
  <conditionalFormatting sqref="S667">
    <cfRule type="colorScale" priority="951">
      <colorScale>
        <cfvo type="num" val="1"/>
        <cfvo type="max"/>
        <color theme="5"/>
        <color rgb="FF92D050"/>
      </colorScale>
    </cfRule>
  </conditionalFormatting>
  <conditionalFormatting sqref="L646">
    <cfRule type="colorScale" priority="950">
      <colorScale>
        <cfvo type="num" val="1"/>
        <cfvo type="max"/>
        <color theme="5"/>
        <color rgb="FF92D050"/>
      </colorScale>
    </cfRule>
  </conditionalFormatting>
  <conditionalFormatting sqref="S625">
    <cfRule type="colorScale" priority="949">
      <colorScale>
        <cfvo type="num" val="1"/>
        <cfvo type="max"/>
        <color theme="5"/>
        <color rgb="FF92D050"/>
      </colorScale>
    </cfRule>
  </conditionalFormatting>
  <conditionalFormatting sqref="S632">
    <cfRule type="colorScale" priority="948">
      <colorScale>
        <cfvo type="num" val="1"/>
        <cfvo type="max"/>
        <color theme="5"/>
        <color rgb="FF92D050"/>
      </colorScale>
    </cfRule>
  </conditionalFormatting>
  <conditionalFormatting sqref="L604">
    <cfRule type="colorScale" priority="947">
      <colorScale>
        <cfvo type="num" val="1"/>
        <cfvo type="max"/>
        <color theme="5"/>
        <color rgb="FF92D050"/>
      </colorScale>
    </cfRule>
  </conditionalFormatting>
  <conditionalFormatting sqref="L686">
    <cfRule type="colorScale" priority="946">
      <colorScale>
        <cfvo type="num" val="$I$14"/>
        <cfvo type="max"/>
        <color theme="5"/>
        <color rgb="FF92D050"/>
      </colorScale>
    </cfRule>
  </conditionalFormatting>
  <conditionalFormatting sqref="L693:L697">
    <cfRule type="colorScale" priority="945">
      <colorScale>
        <cfvo type="num" val="$I$14"/>
        <cfvo type="max"/>
        <color theme="5"/>
        <color rgb="FF92D050"/>
      </colorScale>
    </cfRule>
  </conditionalFormatting>
  <conditionalFormatting sqref="L700:L704">
    <cfRule type="colorScale" priority="944">
      <colorScale>
        <cfvo type="num" val="$I$14"/>
        <cfvo type="max"/>
        <color theme="5"/>
        <color rgb="FF92D050"/>
      </colorScale>
    </cfRule>
  </conditionalFormatting>
  <conditionalFormatting sqref="L711">
    <cfRule type="colorScale" priority="943">
      <colorScale>
        <cfvo type="num" val="$I$14"/>
        <cfvo type="max"/>
        <color theme="5"/>
        <color rgb="FF92D050"/>
      </colorScale>
    </cfRule>
  </conditionalFormatting>
  <conditionalFormatting sqref="L710">
    <cfRule type="colorScale" priority="942">
      <colorScale>
        <cfvo type="num" val="$I$14"/>
        <cfvo type="max"/>
        <color theme="5"/>
        <color rgb="FF92D050"/>
      </colorScale>
    </cfRule>
  </conditionalFormatting>
  <conditionalFormatting sqref="L709">
    <cfRule type="colorScale" priority="941">
      <colorScale>
        <cfvo type="num" val="$I$14"/>
        <cfvo type="max"/>
        <color theme="5"/>
        <color rgb="FF92D050"/>
      </colorScale>
    </cfRule>
  </conditionalFormatting>
  <conditionalFormatting sqref="L708">
    <cfRule type="colorScale" priority="940">
      <colorScale>
        <cfvo type="num" val="$I$14"/>
        <cfvo type="max"/>
        <color theme="5"/>
        <color rgb="FF92D050"/>
      </colorScale>
    </cfRule>
  </conditionalFormatting>
  <conditionalFormatting sqref="L707">
    <cfRule type="colorScale" priority="939">
      <colorScale>
        <cfvo type="num" val="$I$14"/>
        <cfvo type="max"/>
        <color theme="5"/>
        <color rgb="FF92D050"/>
      </colorScale>
    </cfRule>
  </conditionalFormatting>
  <conditionalFormatting sqref="L714:L718">
    <cfRule type="colorScale" priority="938">
      <colorScale>
        <cfvo type="num" val="$I$14"/>
        <cfvo type="max"/>
        <color theme="5"/>
        <color rgb="FF92D050"/>
      </colorScale>
    </cfRule>
  </conditionalFormatting>
  <conditionalFormatting sqref="L728">
    <cfRule type="colorScale" priority="937">
      <colorScale>
        <cfvo type="num" val="$I$14"/>
        <cfvo type="max"/>
        <color theme="5"/>
        <color rgb="FF92D050"/>
      </colorScale>
    </cfRule>
  </conditionalFormatting>
  <conditionalFormatting sqref="L742:L746">
    <cfRule type="colorScale" priority="936">
      <colorScale>
        <cfvo type="num" val="$I$14"/>
        <cfvo type="max"/>
        <color theme="5"/>
        <color rgb="FF92D050"/>
      </colorScale>
    </cfRule>
  </conditionalFormatting>
  <conditionalFormatting sqref="L749:L753">
    <cfRule type="colorScale" priority="935">
      <colorScale>
        <cfvo type="num" val="$I$14"/>
        <cfvo type="max"/>
        <color theme="5"/>
        <color rgb="FF92D050"/>
      </colorScale>
    </cfRule>
  </conditionalFormatting>
  <conditionalFormatting sqref="L756">
    <cfRule type="colorScale" priority="934">
      <colorScale>
        <cfvo type="num" val="$I$14"/>
        <cfvo type="max"/>
        <color theme="5"/>
        <color rgb="FF92D050"/>
      </colorScale>
    </cfRule>
  </conditionalFormatting>
  <conditionalFormatting sqref="S756:S760">
    <cfRule type="colorScale" priority="933">
      <colorScale>
        <cfvo type="num" val="$I$14"/>
        <cfvo type="max"/>
        <color theme="5"/>
        <color rgb="FF92D050"/>
      </colorScale>
    </cfRule>
  </conditionalFormatting>
  <conditionalFormatting sqref="S763:S767">
    <cfRule type="colorScale" priority="932">
      <colorScale>
        <cfvo type="num" val="$I$14"/>
        <cfvo type="max"/>
        <color theme="5"/>
        <color rgb="FF92D050"/>
      </colorScale>
    </cfRule>
  </conditionalFormatting>
  <conditionalFormatting sqref="S749">
    <cfRule type="colorScale" priority="931">
      <colorScale>
        <cfvo type="num" val="$I$14"/>
        <cfvo type="max"/>
        <color theme="5"/>
        <color rgb="FF92D050"/>
      </colorScale>
    </cfRule>
  </conditionalFormatting>
  <conditionalFormatting sqref="S735:S739">
    <cfRule type="colorScale" priority="930">
      <colorScale>
        <cfvo type="num" val="$I$14"/>
        <cfvo type="max"/>
        <color theme="5"/>
        <color rgb="FF92D050"/>
      </colorScale>
    </cfRule>
  </conditionalFormatting>
  <conditionalFormatting sqref="S721:S725">
    <cfRule type="colorScale" priority="929">
      <colorScale>
        <cfvo type="num" val="$I$14"/>
        <cfvo type="max"/>
        <color theme="5"/>
        <color rgb="FF92D050"/>
      </colorScale>
    </cfRule>
  </conditionalFormatting>
  <conditionalFormatting sqref="S728:S732">
    <cfRule type="colorScale" priority="928">
      <colorScale>
        <cfvo type="num" val="$I$14"/>
        <cfvo type="max"/>
        <color theme="5"/>
        <color rgb="FF92D050"/>
      </colorScale>
    </cfRule>
  </conditionalFormatting>
  <conditionalFormatting sqref="S714">
    <cfRule type="colorScale" priority="927">
      <colorScale>
        <cfvo type="num" val="$I$14"/>
        <cfvo type="max"/>
        <color theme="5"/>
        <color rgb="FF92D050"/>
      </colorScale>
    </cfRule>
  </conditionalFormatting>
  <conditionalFormatting sqref="S707">
    <cfRule type="colorScale" priority="926">
      <colorScale>
        <cfvo type="num" val="$I$14"/>
        <cfvo type="max"/>
        <color theme="5"/>
        <color rgb="FF92D050"/>
      </colorScale>
    </cfRule>
  </conditionalFormatting>
  <conditionalFormatting sqref="S686:S690">
    <cfRule type="colorScale" priority="925">
      <colorScale>
        <cfvo type="num" val="$I$14"/>
        <cfvo type="max"/>
        <color theme="5"/>
        <color rgb="FF92D050"/>
      </colorScale>
    </cfRule>
  </conditionalFormatting>
  <conditionalFormatting sqref="L687">
    <cfRule type="colorScale" priority="924">
      <colorScale>
        <cfvo type="num" val="3"/>
        <cfvo type="max"/>
        <color theme="5"/>
        <color rgb="FF92D050"/>
      </colorScale>
    </cfRule>
  </conditionalFormatting>
  <conditionalFormatting sqref="S693:S697">
    <cfRule type="colorScale" priority="923">
      <colorScale>
        <cfvo type="num" val="3"/>
        <cfvo type="max"/>
        <color theme="5"/>
        <color rgb="FF92D050"/>
      </colorScale>
    </cfRule>
  </conditionalFormatting>
  <conditionalFormatting sqref="S700:S704">
    <cfRule type="colorScale" priority="922">
      <colorScale>
        <cfvo type="num" val="3"/>
        <cfvo type="max"/>
        <color theme="5"/>
        <color rgb="FF92D050"/>
      </colorScale>
    </cfRule>
  </conditionalFormatting>
  <conditionalFormatting sqref="S708">
    <cfRule type="colorScale" priority="921">
      <colorScale>
        <cfvo type="num" val="3"/>
        <cfvo type="max"/>
        <color theme="5"/>
        <color rgb="FF92D050"/>
      </colorScale>
    </cfRule>
  </conditionalFormatting>
  <conditionalFormatting sqref="S715">
    <cfRule type="colorScale" priority="920">
      <colorScale>
        <cfvo type="num" val="3"/>
        <cfvo type="max"/>
        <color theme="5"/>
        <color rgb="FF92D050"/>
      </colorScale>
    </cfRule>
  </conditionalFormatting>
  <conditionalFormatting sqref="L721:L725">
    <cfRule type="colorScale" priority="919">
      <colorScale>
        <cfvo type="num" val="3"/>
        <cfvo type="max"/>
        <color theme="5"/>
        <color rgb="FF92D050"/>
      </colorScale>
    </cfRule>
  </conditionalFormatting>
  <conditionalFormatting sqref="L729">
    <cfRule type="colorScale" priority="918">
      <colorScale>
        <cfvo type="num" val="3"/>
        <cfvo type="max"/>
        <color theme="5"/>
        <color rgb="FF92D050"/>
      </colorScale>
    </cfRule>
  </conditionalFormatting>
  <conditionalFormatting sqref="L735:L739">
    <cfRule type="colorScale" priority="917">
      <colorScale>
        <cfvo type="num" val="3"/>
        <cfvo type="max"/>
        <color theme="5"/>
        <color rgb="FF92D050"/>
      </colorScale>
    </cfRule>
  </conditionalFormatting>
  <conditionalFormatting sqref="S750">
    <cfRule type="colorScale" priority="916">
      <colorScale>
        <cfvo type="num" val="3"/>
        <cfvo type="max"/>
        <color theme="5"/>
        <color rgb="FF92D050"/>
      </colorScale>
    </cfRule>
  </conditionalFormatting>
  <conditionalFormatting sqref="S742:S746">
    <cfRule type="colorScale" priority="915">
      <colorScale>
        <cfvo type="num" val="3"/>
        <cfvo type="max"/>
        <color theme="5"/>
        <color rgb="FF92D050"/>
      </colorScale>
    </cfRule>
  </conditionalFormatting>
  <conditionalFormatting sqref="L757">
    <cfRule type="colorScale" priority="914">
      <colorScale>
        <cfvo type="num" val="3"/>
        <cfvo type="max"/>
        <color theme="5"/>
        <color rgb="FF92D050"/>
      </colorScale>
    </cfRule>
  </conditionalFormatting>
  <conditionalFormatting sqref="L763:L767">
    <cfRule type="colorScale" priority="913">
      <colorScale>
        <cfvo type="num" val="3"/>
        <cfvo type="max"/>
        <color theme="5"/>
        <color rgb="FF92D050"/>
      </colorScale>
    </cfRule>
  </conditionalFormatting>
  <conditionalFormatting sqref="L758">
    <cfRule type="colorScale" priority="912">
      <colorScale>
        <cfvo type="num" val="1"/>
        <cfvo type="max"/>
        <color theme="5"/>
        <color rgb="FF92D050"/>
      </colorScale>
    </cfRule>
  </conditionalFormatting>
  <conditionalFormatting sqref="S751">
    <cfRule type="colorScale" priority="911">
      <colorScale>
        <cfvo type="num" val="1"/>
        <cfvo type="max"/>
        <color theme="5"/>
        <color rgb="FF92D050"/>
      </colorScale>
    </cfRule>
  </conditionalFormatting>
  <conditionalFormatting sqref="L730">
    <cfRule type="colorScale" priority="910">
      <colorScale>
        <cfvo type="num" val="1"/>
        <cfvo type="max"/>
        <color theme="5"/>
        <color rgb="FF92D050"/>
      </colorScale>
    </cfRule>
  </conditionalFormatting>
  <conditionalFormatting sqref="S709">
    <cfRule type="colorScale" priority="909">
      <colorScale>
        <cfvo type="num" val="1"/>
        <cfvo type="max"/>
        <color theme="5"/>
        <color rgb="FF92D050"/>
      </colorScale>
    </cfRule>
  </conditionalFormatting>
  <conditionalFormatting sqref="S716">
    <cfRule type="colorScale" priority="908">
      <colorScale>
        <cfvo type="num" val="1"/>
        <cfvo type="max"/>
        <color theme="5"/>
        <color rgb="FF92D050"/>
      </colorScale>
    </cfRule>
  </conditionalFormatting>
  <conditionalFormatting sqref="L688">
    <cfRule type="colorScale" priority="907">
      <colorScale>
        <cfvo type="num" val="1"/>
        <cfvo type="max"/>
        <color theme="5"/>
        <color rgb="FF92D050"/>
      </colorScale>
    </cfRule>
  </conditionalFormatting>
  <conditionalFormatting sqref="L770">
    <cfRule type="colorScale" priority="906">
      <colorScale>
        <cfvo type="num" val="$I$14"/>
        <cfvo type="max"/>
        <color theme="5"/>
        <color rgb="FF92D050"/>
      </colorScale>
    </cfRule>
  </conditionalFormatting>
  <conditionalFormatting sqref="L777:L781">
    <cfRule type="colorScale" priority="905">
      <colorScale>
        <cfvo type="num" val="$I$14"/>
        <cfvo type="max"/>
        <color theme="5"/>
        <color rgb="FF92D050"/>
      </colorScale>
    </cfRule>
  </conditionalFormatting>
  <conditionalFormatting sqref="L784:L788">
    <cfRule type="colorScale" priority="904">
      <colorScale>
        <cfvo type="num" val="$I$14"/>
        <cfvo type="max"/>
        <color theme="5"/>
        <color rgb="FF92D050"/>
      </colorScale>
    </cfRule>
  </conditionalFormatting>
  <conditionalFormatting sqref="L795">
    <cfRule type="colorScale" priority="903">
      <colorScale>
        <cfvo type="num" val="$I$14"/>
        <cfvo type="max"/>
        <color theme="5"/>
        <color rgb="FF92D050"/>
      </colorScale>
    </cfRule>
  </conditionalFormatting>
  <conditionalFormatting sqref="L794">
    <cfRule type="colorScale" priority="902">
      <colorScale>
        <cfvo type="num" val="$I$14"/>
        <cfvo type="max"/>
        <color theme="5"/>
        <color rgb="FF92D050"/>
      </colorScale>
    </cfRule>
  </conditionalFormatting>
  <conditionalFormatting sqref="L793">
    <cfRule type="colorScale" priority="901">
      <colorScale>
        <cfvo type="num" val="$I$14"/>
        <cfvo type="max"/>
        <color theme="5"/>
        <color rgb="FF92D050"/>
      </colorScale>
    </cfRule>
  </conditionalFormatting>
  <conditionalFormatting sqref="L792">
    <cfRule type="colorScale" priority="900">
      <colorScale>
        <cfvo type="num" val="$I$14"/>
        <cfvo type="max"/>
        <color theme="5"/>
        <color rgb="FF92D050"/>
      </colorScale>
    </cfRule>
  </conditionalFormatting>
  <conditionalFormatting sqref="L791">
    <cfRule type="colorScale" priority="899">
      <colorScale>
        <cfvo type="num" val="$I$14"/>
        <cfvo type="max"/>
        <color theme="5"/>
        <color rgb="FF92D050"/>
      </colorScale>
    </cfRule>
  </conditionalFormatting>
  <conditionalFormatting sqref="L798:L802">
    <cfRule type="colorScale" priority="898">
      <colorScale>
        <cfvo type="num" val="$I$14"/>
        <cfvo type="max"/>
        <color theme="5"/>
        <color rgb="FF92D050"/>
      </colorScale>
    </cfRule>
  </conditionalFormatting>
  <conditionalFormatting sqref="L812">
    <cfRule type="colorScale" priority="897">
      <colorScale>
        <cfvo type="num" val="$I$14"/>
        <cfvo type="max"/>
        <color theme="5"/>
        <color rgb="FF92D050"/>
      </colorScale>
    </cfRule>
  </conditionalFormatting>
  <conditionalFormatting sqref="L826:L830">
    <cfRule type="colorScale" priority="896">
      <colorScale>
        <cfvo type="num" val="$I$14"/>
        <cfvo type="max"/>
        <color theme="5"/>
        <color rgb="FF92D050"/>
      </colorScale>
    </cfRule>
  </conditionalFormatting>
  <conditionalFormatting sqref="L833:L837">
    <cfRule type="colorScale" priority="895">
      <colorScale>
        <cfvo type="num" val="$I$14"/>
        <cfvo type="max"/>
        <color theme="5"/>
        <color rgb="FF92D050"/>
      </colorScale>
    </cfRule>
  </conditionalFormatting>
  <conditionalFormatting sqref="L840">
    <cfRule type="colorScale" priority="894">
      <colorScale>
        <cfvo type="num" val="$I$14"/>
        <cfvo type="max"/>
        <color theme="5"/>
        <color rgb="FF92D050"/>
      </colorScale>
    </cfRule>
  </conditionalFormatting>
  <conditionalFormatting sqref="S840:S844">
    <cfRule type="colorScale" priority="893">
      <colorScale>
        <cfvo type="num" val="$I$14"/>
        <cfvo type="max"/>
        <color theme="5"/>
        <color rgb="FF92D050"/>
      </colorScale>
    </cfRule>
  </conditionalFormatting>
  <conditionalFormatting sqref="S847:S851">
    <cfRule type="colorScale" priority="892">
      <colorScale>
        <cfvo type="num" val="$I$14"/>
        <cfvo type="max"/>
        <color theme="5"/>
        <color rgb="FF92D050"/>
      </colorScale>
    </cfRule>
  </conditionalFormatting>
  <conditionalFormatting sqref="S833">
    <cfRule type="colorScale" priority="891">
      <colorScale>
        <cfvo type="num" val="$I$14"/>
        <cfvo type="max"/>
        <color theme="5"/>
        <color rgb="FF92D050"/>
      </colorScale>
    </cfRule>
  </conditionalFormatting>
  <conditionalFormatting sqref="S819:S823">
    <cfRule type="colorScale" priority="890">
      <colorScale>
        <cfvo type="num" val="$I$14"/>
        <cfvo type="max"/>
        <color theme="5"/>
        <color rgb="FF92D050"/>
      </colorScale>
    </cfRule>
  </conditionalFormatting>
  <conditionalFormatting sqref="S805:S809">
    <cfRule type="colorScale" priority="889">
      <colorScale>
        <cfvo type="num" val="$I$14"/>
        <cfvo type="max"/>
        <color theme="5"/>
        <color rgb="FF92D050"/>
      </colorScale>
    </cfRule>
  </conditionalFormatting>
  <conditionalFormatting sqref="S812:S816">
    <cfRule type="colorScale" priority="888">
      <colorScale>
        <cfvo type="num" val="$I$14"/>
        <cfvo type="max"/>
        <color theme="5"/>
        <color rgb="FF92D050"/>
      </colorScale>
    </cfRule>
  </conditionalFormatting>
  <conditionalFormatting sqref="S798">
    <cfRule type="colorScale" priority="887">
      <colorScale>
        <cfvo type="num" val="$I$14"/>
        <cfvo type="max"/>
        <color theme="5"/>
        <color rgb="FF92D050"/>
      </colorScale>
    </cfRule>
  </conditionalFormatting>
  <conditionalFormatting sqref="S791">
    <cfRule type="colorScale" priority="886">
      <colorScale>
        <cfvo type="num" val="$I$14"/>
        <cfvo type="max"/>
        <color theme="5"/>
        <color rgb="FF92D050"/>
      </colorScale>
    </cfRule>
  </conditionalFormatting>
  <conditionalFormatting sqref="S770:S774">
    <cfRule type="colorScale" priority="885">
      <colorScale>
        <cfvo type="num" val="$I$14"/>
        <cfvo type="max"/>
        <color theme="5"/>
        <color rgb="FF92D050"/>
      </colorScale>
    </cfRule>
  </conditionalFormatting>
  <conditionalFormatting sqref="L771">
    <cfRule type="colorScale" priority="884">
      <colorScale>
        <cfvo type="num" val="3"/>
        <cfvo type="max"/>
        <color theme="5"/>
        <color rgb="FF92D050"/>
      </colorScale>
    </cfRule>
  </conditionalFormatting>
  <conditionalFormatting sqref="S777:S781">
    <cfRule type="colorScale" priority="883">
      <colorScale>
        <cfvo type="num" val="3"/>
        <cfvo type="max"/>
        <color theme="5"/>
        <color rgb="FF92D050"/>
      </colorScale>
    </cfRule>
  </conditionalFormatting>
  <conditionalFormatting sqref="S784:S788">
    <cfRule type="colorScale" priority="882">
      <colorScale>
        <cfvo type="num" val="3"/>
        <cfvo type="max"/>
        <color theme="5"/>
        <color rgb="FF92D050"/>
      </colorScale>
    </cfRule>
  </conditionalFormatting>
  <conditionalFormatting sqref="S792">
    <cfRule type="colorScale" priority="881">
      <colorScale>
        <cfvo type="num" val="3"/>
        <cfvo type="max"/>
        <color theme="5"/>
        <color rgb="FF92D050"/>
      </colorScale>
    </cfRule>
  </conditionalFormatting>
  <conditionalFormatting sqref="S799">
    <cfRule type="colorScale" priority="880">
      <colorScale>
        <cfvo type="num" val="3"/>
        <cfvo type="max"/>
        <color theme="5"/>
        <color rgb="FF92D050"/>
      </colorScale>
    </cfRule>
  </conditionalFormatting>
  <conditionalFormatting sqref="L805:L809">
    <cfRule type="colorScale" priority="879">
      <colorScale>
        <cfvo type="num" val="3"/>
        <cfvo type="max"/>
        <color theme="5"/>
        <color rgb="FF92D050"/>
      </colorScale>
    </cfRule>
  </conditionalFormatting>
  <conditionalFormatting sqref="L813">
    <cfRule type="colorScale" priority="878">
      <colorScale>
        <cfvo type="num" val="3"/>
        <cfvo type="max"/>
        <color theme="5"/>
        <color rgb="FF92D050"/>
      </colorScale>
    </cfRule>
  </conditionalFormatting>
  <conditionalFormatting sqref="L819:L823">
    <cfRule type="colorScale" priority="877">
      <colorScale>
        <cfvo type="num" val="3"/>
        <cfvo type="max"/>
        <color theme="5"/>
        <color rgb="FF92D050"/>
      </colorScale>
    </cfRule>
  </conditionalFormatting>
  <conditionalFormatting sqref="S834">
    <cfRule type="colorScale" priority="876">
      <colorScale>
        <cfvo type="num" val="3"/>
        <cfvo type="max"/>
        <color theme="5"/>
        <color rgb="FF92D050"/>
      </colorScale>
    </cfRule>
  </conditionalFormatting>
  <conditionalFormatting sqref="S826:S830">
    <cfRule type="colorScale" priority="875">
      <colorScale>
        <cfvo type="num" val="3"/>
        <cfvo type="max"/>
        <color theme="5"/>
        <color rgb="FF92D050"/>
      </colorScale>
    </cfRule>
  </conditionalFormatting>
  <conditionalFormatting sqref="L841">
    <cfRule type="colorScale" priority="874">
      <colorScale>
        <cfvo type="num" val="3"/>
        <cfvo type="max"/>
        <color theme="5"/>
        <color rgb="FF92D050"/>
      </colorScale>
    </cfRule>
  </conditionalFormatting>
  <conditionalFormatting sqref="L847:L851">
    <cfRule type="colorScale" priority="873">
      <colorScale>
        <cfvo type="num" val="3"/>
        <cfvo type="max"/>
        <color theme="5"/>
        <color rgb="FF92D050"/>
      </colorScale>
    </cfRule>
  </conditionalFormatting>
  <conditionalFormatting sqref="L842">
    <cfRule type="colorScale" priority="872">
      <colorScale>
        <cfvo type="num" val="1"/>
        <cfvo type="max"/>
        <color theme="5"/>
        <color rgb="FF92D050"/>
      </colorScale>
    </cfRule>
  </conditionalFormatting>
  <conditionalFormatting sqref="S835">
    <cfRule type="colorScale" priority="871">
      <colorScale>
        <cfvo type="num" val="1"/>
        <cfvo type="max"/>
        <color theme="5"/>
        <color rgb="FF92D050"/>
      </colorScale>
    </cfRule>
  </conditionalFormatting>
  <conditionalFormatting sqref="L814">
    <cfRule type="colorScale" priority="870">
      <colorScale>
        <cfvo type="num" val="1"/>
        <cfvo type="max"/>
        <color theme="5"/>
        <color rgb="FF92D050"/>
      </colorScale>
    </cfRule>
  </conditionalFormatting>
  <conditionalFormatting sqref="S793">
    <cfRule type="colorScale" priority="869">
      <colorScale>
        <cfvo type="num" val="1"/>
        <cfvo type="max"/>
        <color theme="5"/>
        <color rgb="FF92D050"/>
      </colorScale>
    </cfRule>
  </conditionalFormatting>
  <conditionalFormatting sqref="S800">
    <cfRule type="colorScale" priority="868">
      <colorScale>
        <cfvo type="num" val="1"/>
        <cfvo type="max"/>
        <color theme="5"/>
        <color rgb="FF92D050"/>
      </colorScale>
    </cfRule>
  </conditionalFormatting>
  <conditionalFormatting sqref="L772">
    <cfRule type="colorScale" priority="867">
      <colorScale>
        <cfvo type="num" val="1"/>
        <cfvo type="max"/>
        <color theme="5"/>
        <color rgb="FF92D050"/>
      </colorScale>
    </cfRule>
  </conditionalFormatting>
  <conditionalFormatting sqref="L854">
    <cfRule type="colorScale" priority="866">
      <colorScale>
        <cfvo type="num" val="$I$14"/>
        <cfvo type="max"/>
        <color theme="5"/>
        <color rgb="FF92D050"/>
      </colorScale>
    </cfRule>
  </conditionalFormatting>
  <conditionalFormatting sqref="L861:L865">
    <cfRule type="colorScale" priority="865">
      <colorScale>
        <cfvo type="num" val="$I$14"/>
        <cfvo type="max"/>
        <color theme="5"/>
        <color rgb="FF92D050"/>
      </colorScale>
    </cfRule>
  </conditionalFormatting>
  <conditionalFormatting sqref="L868:L872">
    <cfRule type="colorScale" priority="864">
      <colorScale>
        <cfvo type="num" val="$I$14"/>
        <cfvo type="max"/>
        <color theme="5"/>
        <color rgb="FF92D050"/>
      </colorScale>
    </cfRule>
  </conditionalFormatting>
  <conditionalFormatting sqref="L879">
    <cfRule type="colorScale" priority="863">
      <colorScale>
        <cfvo type="num" val="$I$14"/>
        <cfvo type="max"/>
        <color theme="5"/>
        <color rgb="FF92D050"/>
      </colorScale>
    </cfRule>
  </conditionalFormatting>
  <conditionalFormatting sqref="L878">
    <cfRule type="colorScale" priority="862">
      <colorScale>
        <cfvo type="num" val="$I$14"/>
        <cfvo type="max"/>
        <color theme="5"/>
        <color rgb="FF92D050"/>
      </colorScale>
    </cfRule>
  </conditionalFormatting>
  <conditionalFormatting sqref="L877">
    <cfRule type="colorScale" priority="861">
      <colorScale>
        <cfvo type="num" val="$I$14"/>
        <cfvo type="max"/>
        <color theme="5"/>
        <color rgb="FF92D050"/>
      </colorScale>
    </cfRule>
  </conditionalFormatting>
  <conditionalFormatting sqref="L876">
    <cfRule type="colorScale" priority="860">
      <colorScale>
        <cfvo type="num" val="$I$14"/>
        <cfvo type="max"/>
        <color theme="5"/>
        <color rgb="FF92D050"/>
      </colorScale>
    </cfRule>
  </conditionalFormatting>
  <conditionalFormatting sqref="L875">
    <cfRule type="colorScale" priority="859">
      <colorScale>
        <cfvo type="num" val="$I$14"/>
        <cfvo type="max"/>
        <color theme="5"/>
        <color rgb="FF92D050"/>
      </colorScale>
    </cfRule>
  </conditionalFormatting>
  <conditionalFormatting sqref="L882:L886">
    <cfRule type="colorScale" priority="858">
      <colorScale>
        <cfvo type="num" val="$I$14"/>
        <cfvo type="max"/>
        <color theme="5"/>
        <color rgb="FF92D050"/>
      </colorScale>
    </cfRule>
  </conditionalFormatting>
  <conditionalFormatting sqref="L896">
    <cfRule type="colorScale" priority="857">
      <colorScale>
        <cfvo type="num" val="$I$14"/>
        <cfvo type="max"/>
        <color theme="5"/>
        <color rgb="FF92D050"/>
      </colorScale>
    </cfRule>
  </conditionalFormatting>
  <conditionalFormatting sqref="L910:L914">
    <cfRule type="colorScale" priority="856">
      <colorScale>
        <cfvo type="num" val="$I$14"/>
        <cfvo type="max"/>
        <color theme="5"/>
        <color rgb="FF92D050"/>
      </colorScale>
    </cfRule>
  </conditionalFormatting>
  <conditionalFormatting sqref="L917:L921">
    <cfRule type="colorScale" priority="855">
      <colorScale>
        <cfvo type="num" val="$I$14"/>
        <cfvo type="max"/>
        <color theme="5"/>
        <color rgb="FF92D050"/>
      </colorScale>
    </cfRule>
  </conditionalFormatting>
  <conditionalFormatting sqref="L924">
    <cfRule type="colorScale" priority="854">
      <colorScale>
        <cfvo type="num" val="$I$14"/>
        <cfvo type="max"/>
        <color theme="5"/>
        <color rgb="FF92D050"/>
      </colorScale>
    </cfRule>
  </conditionalFormatting>
  <conditionalFormatting sqref="S924:S928">
    <cfRule type="colorScale" priority="853">
      <colorScale>
        <cfvo type="num" val="$I$14"/>
        <cfvo type="max"/>
        <color theme="5"/>
        <color rgb="FF92D050"/>
      </colorScale>
    </cfRule>
  </conditionalFormatting>
  <conditionalFormatting sqref="S931:S935">
    <cfRule type="colorScale" priority="852">
      <colorScale>
        <cfvo type="num" val="$I$14"/>
        <cfvo type="max"/>
        <color theme="5"/>
        <color rgb="FF92D050"/>
      </colorScale>
    </cfRule>
  </conditionalFormatting>
  <conditionalFormatting sqref="S917">
    <cfRule type="colorScale" priority="851">
      <colorScale>
        <cfvo type="num" val="$I$14"/>
        <cfvo type="max"/>
        <color theme="5"/>
        <color rgb="FF92D050"/>
      </colorScale>
    </cfRule>
  </conditionalFormatting>
  <conditionalFormatting sqref="S903:S907">
    <cfRule type="colorScale" priority="850">
      <colorScale>
        <cfvo type="num" val="$I$14"/>
        <cfvo type="max"/>
        <color theme="5"/>
        <color rgb="FF92D050"/>
      </colorScale>
    </cfRule>
  </conditionalFormatting>
  <conditionalFormatting sqref="S889:S893">
    <cfRule type="colorScale" priority="849">
      <colorScale>
        <cfvo type="num" val="$I$14"/>
        <cfvo type="max"/>
        <color theme="5"/>
        <color rgb="FF92D050"/>
      </colorScale>
    </cfRule>
  </conditionalFormatting>
  <conditionalFormatting sqref="S896:S900">
    <cfRule type="colorScale" priority="848">
      <colorScale>
        <cfvo type="num" val="$I$14"/>
        <cfvo type="max"/>
        <color theme="5"/>
        <color rgb="FF92D050"/>
      </colorScale>
    </cfRule>
  </conditionalFormatting>
  <conditionalFormatting sqref="S882">
    <cfRule type="colorScale" priority="847">
      <colorScale>
        <cfvo type="num" val="$I$14"/>
        <cfvo type="max"/>
        <color theme="5"/>
        <color rgb="FF92D050"/>
      </colorScale>
    </cfRule>
  </conditionalFormatting>
  <conditionalFormatting sqref="S875">
    <cfRule type="colorScale" priority="846">
      <colorScale>
        <cfvo type="num" val="$I$14"/>
        <cfvo type="max"/>
        <color theme="5"/>
        <color rgb="FF92D050"/>
      </colorScale>
    </cfRule>
  </conditionalFormatting>
  <conditionalFormatting sqref="S854:S858">
    <cfRule type="colorScale" priority="845">
      <colorScale>
        <cfvo type="num" val="$I$14"/>
        <cfvo type="max"/>
        <color theme="5"/>
        <color rgb="FF92D050"/>
      </colorScale>
    </cfRule>
  </conditionalFormatting>
  <conditionalFormatting sqref="L855">
    <cfRule type="colorScale" priority="844">
      <colorScale>
        <cfvo type="num" val="3"/>
        <cfvo type="max"/>
        <color theme="5"/>
        <color rgb="FF92D050"/>
      </colorScale>
    </cfRule>
  </conditionalFormatting>
  <conditionalFormatting sqref="S861:S865">
    <cfRule type="colorScale" priority="843">
      <colorScale>
        <cfvo type="num" val="3"/>
        <cfvo type="max"/>
        <color theme="5"/>
        <color rgb="FF92D050"/>
      </colorScale>
    </cfRule>
  </conditionalFormatting>
  <conditionalFormatting sqref="S868:S872">
    <cfRule type="colorScale" priority="842">
      <colorScale>
        <cfvo type="num" val="3"/>
        <cfvo type="max"/>
        <color theme="5"/>
        <color rgb="FF92D050"/>
      </colorScale>
    </cfRule>
  </conditionalFormatting>
  <conditionalFormatting sqref="S876">
    <cfRule type="colorScale" priority="841">
      <colorScale>
        <cfvo type="num" val="3"/>
        <cfvo type="max"/>
        <color theme="5"/>
        <color rgb="FF92D050"/>
      </colorScale>
    </cfRule>
  </conditionalFormatting>
  <conditionalFormatting sqref="S883">
    <cfRule type="colorScale" priority="840">
      <colorScale>
        <cfvo type="num" val="3"/>
        <cfvo type="max"/>
        <color theme="5"/>
        <color rgb="FF92D050"/>
      </colorScale>
    </cfRule>
  </conditionalFormatting>
  <conditionalFormatting sqref="L889:L893">
    <cfRule type="colorScale" priority="839">
      <colorScale>
        <cfvo type="num" val="3"/>
        <cfvo type="max"/>
        <color theme="5"/>
        <color rgb="FF92D050"/>
      </colorScale>
    </cfRule>
  </conditionalFormatting>
  <conditionalFormatting sqref="L897">
    <cfRule type="colorScale" priority="838">
      <colorScale>
        <cfvo type="num" val="3"/>
        <cfvo type="max"/>
        <color theme="5"/>
        <color rgb="FF92D050"/>
      </colorScale>
    </cfRule>
  </conditionalFormatting>
  <conditionalFormatting sqref="L903:L907">
    <cfRule type="colorScale" priority="837">
      <colorScale>
        <cfvo type="num" val="3"/>
        <cfvo type="max"/>
        <color theme="5"/>
        <color rgb="FF92D050"/>
      </colorScale>
    </cfRule>
  </conditionalFormatting>
  <conditionalFormatting sqref="S918">
    <cfRule type="colorScale" priority="836">
      <colorScale>
        <cfvo type="num" val="3"/>
        <cfvo type="max"/>
        <color theme="5"/>
        <color rgb="FF92D050"/>
      </colorScale>
    </cfRule>
  </conditionalFormatting>
  <conditionalFormatting sqref="S910:S914">
    <cfRule type="colorScale" priority="835">
      <colorScale>
        <cfvo type="num" val="3"/>
        <cfvo type="max"/>
        <color theme="5"/>
        <color rgb="FF92D050"/>
      </colorScale>
    </cfRule>
  </conditionalFormatting>
  <conditionalFormatting sqref="L925">
    <cfRule type="colorScale" priority="834">
      <colorScale>
        <cfvo type="num" val="3"/>
        <cfvo type="max"/>
        <color theme="5"/>
        <color rgb="FF92D050"/>
      </colorScale>
    </cfRule>
  </conditionalFormatting>
  <conditionalFormatting sqref="L931:L935">
    <cfRule type="colorScale" priority="833">
      <colorScale>
        <cfvo type="num" val="3"/>
        <cfvo type="max"/>
        <color theme="5"/>
        <color rgb="FF92D050"/>
      </colorScale>
    </cfRule>
  </conditionalFormatting>
  <conditionalFormatting sqref="L926">
    <cfRule type="colorScale" priority="832">
      <colorScale>
        <cfvo type="num" val="1"/>
        <cfvo type="max"/>
        <color theme="5"/>
        <color rgb="FF92D050"/>
      </colorScale>
    </cfRule>
  </conditionalFormatting>
  <conditionalFormatting sqref="S919">
    <cfRule type="colorScale" priority="831">
      <colorScale>
        <cfvo type="num" val="1"/>
        <cfvo type="max"/>
        <color theme="5"/>
        <color rgb="FF92D050"/>
      </colorScale>
    </cfRule>
  </conditionalFormatting>
  <conditionalFormatting sqref="L898">
    <cfRule type="colorScale" priority="830">
      <colorScale>
        <cfvo type="num" val="1"/>
        <cfvo type="max"/>
        <color theme="5"/>
        <color rgb="FF92D050"/>
      </colorScale>
    </cfRule>
  </conditionalFormatting>
  <conditionalFormatting sqref="S877">
    <cfRule type="colorScale" priority="829">
      <colorScale>
        <cfvo type="num" val="1"/>
        <cfvo type="max"/>
        <color theme="5"/>
        <color rgb="FF92D050"/>
      </colorScale>
    </cfRule>
  </conditionalFormatting>
  <conditionalFormatting sqref="S884">
    <cfRule type="colorScale" priority="828">
      <colorScale>
        <cfvo type="num" val="1"/>
        <cfvo type="max"/>
        <color theme="5"/>
        <color rgb="FF92D050"/>
      </colorScale>
    </cfRule>
  </conditionalFormatting>
  <conditionalFormatting sqref="L856">
    <cfRule type="colorScale" priority="827">
      <colorScale>
        <cfvo type="num" val="1"/>
        <cfvo type="max"/>
        <color theme="5"/>
        <color rgb="FF92D050"/>
      </colorScale>
    </cfRule>
  </conditionalFormatting>
  <conditionalFormatting sqref="L938">
    <cfRule type="colorScale" priority="826">
      <colorScale>
        <cfvo type="num" val="$I$14"/>
        <cfvo type="max"/>
        <color theme="5"/>
        <color rgb="FF92D050"/>
      </colorScale>
    </cfRule>
  </conditionalFormatting>
  <conditionalFormatting sqref="L945:L949">
    <cfRule type="colorScale" priority="825">
      <colorScale>
        <cfvo type="num" val="$I$14"/>
        <cfvo type="max"/>
        <color theme="5"/>
        <color rgb="FF92D050"/>
      </colorScale>
    </cfRule>
  </conditionalFormatting>
  <conditionalFormatting sqref="L952:L956">
    <cfRule type="colorScale" priority="824">
      <colorScale>
        <cfvo type="num" val="$I$14"/>
        <cfvo type="max"/>
        <color theme="5"/>
        <color rgb="FF92D050"/>
      </colorScale>
    </cfRule>
  </conditionalFormatting>
  <conditionalFormatting sqref="L963">
    <cfRule type="colorScale" priority="823">
      <colorScale>
        <cfvo type="num" val="$I$14"/>
        <cfvo type="max"/>
        <color theme="5"/>
        <color rgb="FF92D050"/>
      </colorScale>
    </cfRule>
  </conditionalFormatting>
  <conditionalFormatting sqref="L962">
    <cfRule type="colorScale" priority="822">
      <colorScale>
        <cfvo type="num" val="$I$14"/>
        <cfvo type="max"/>
        <color theme="5"/>
        <color rgb="FF92D050"/>
      </colorScale>
    </cfRule>
  </conditionalFormatting>
  <conditionalFormatting sqref="L961">
    <cfRule type="colorScale" priority="821">
      <colorScale>
        <cfvo type="num" val="$I$14"/>
        <cfvo type="max"/>
        <color theme="5"/>
        <color rgb="FF92D050"/>
      </colorScale>
    </cfRule>
  </conditionalFormatting>
  <conditionalFormatting sqref="L960">
    <cfRule type="colorScale" priority="820">
      <colorScale>
        <cfvo type="num" val="$I$14"/>
        <cfvo type="max"/>
        <color theme="5"/>
        <color rgb="FF92D050"/>
      </colorScale>
    </cfRule>
  </conditionalFormatting>
  <conditionalFormatting sqref="L959">
    <cfRule type="colorScale" priority="819">
      <colorScale>
        <cfvo type="num" val="$I$14"/>
        <cfvo type="max"/>
        <color theme="5"/>
        <color rgb="FF92D050"/>
      </colorScale>
    </cfRule>
  </conditionalFormatting>
  <conditionalFormatting sqref="L966:L970">
    <cfRule type="colorScale" priority="818">
      <colorScale>
        <cfvo type="num" val="$I$14"/>
        <cfvo type="max"/>
        <color theme="5"/>
        <color rgb="FF92D050"/>
      </colorScale>
    </cfRule>
  </conditionalFormatting>
  <conditionalFormatting sqref="L980">
    <cfRule type="colorScale" priority="817">
      <colorScale>
        <cfvo type="num" val="$I$14"/>
        <cfvo type="max"/>
        <color theme="5"/>
        <color rgb="FF92D050"/>
      </colorScale>
    </cfRule>
  </conditionalFormatting>
  <conditionalFormatting sqref="L994:L998">
    <cfRule type="colorScale" priority="816">
      <colorScale>
        <cfvo type="num" val="$I$14"/>
        <cfvo type="max"/>
        <color theme="5"/>
        <color rgb="FF92D050"/>
      </colorScale>
    </cfRule>
  </conditionalFormatting>
  <conditionalFormatting sqref="L1001:L1005">
    <cfRule type="colorScale" priority="815">
      <colorScale>
        <cfvo type="num" val="$I$14"/>
        <cfvo type="max"/>
        <color theme="5"/>
        <color rgb="FF92D050"/>
      </colorScale>
    </cfRule>
  </conditionalFormatting>
  <conditionalFormatting sqref="L1008">
    <cfRule type="colorScale" priority="814">
      <colorScale>
        <cfvo type="num" val="$I$14"/>
        <cfvo type="max"/>
        <color theme="5"/>
        <color rgb="FF92D050"/>
      </colorScale>
    </cfRule>
  </conditionalFormatting>
  <conditionalFormatting sqref="S1008:S1012">
    <cfRule type="colorScale" priority="813">
      <colorScale>
        <cfvo type="num" val="$I$14"/>
        <cfvo type="max"/>
        <color theme="5"/>
        <color rgb="FF92D050"/>
      </colorScale>
    </cfRule>
  </conditionalFormatting>
  <conditionalFormatting sqref="S1015:S1019">
    <cfRule type="colorScale" priority="812">
      <colorScale>
        <cfvo type="num" val="$I$14"/>
        <cfvo type="max"/>
        <color theme="5"/>
        <color rgb="FF92D050"/>
      </colorScale>
    </cfRule>
  </conditionalFormatting>
  <conditionalFormatting sqref="S1001">
    <cfRule type="colorScale" priority="811">
      <colorScale>
        <cfvo type="num" val="$I$14"/>
        <cfvo type="max"/>
        <color theme="5"/>
        <color rgb="FF92D050"/>
      </colorScale>
    </cfRule>
  </conditionalFormatting>
  <conditionalFormatting sqref="S987:S991">
    <cfRule type="colorScale" priority="810">
      <colorScale>
        <cfvo type="num" val="$I$14"/>
        <cfvo type="max"/>
        <color theme="5"/>
        <color rgb="FF92D050"/>
      </colorScale>
    </cfRule>
  </conditionalFormatting>
  <conditionalFormatting sqref="S973:S977">
    <cfRule type="colorScale" priority="809">
      <colorScale>
        <cfvo type="num" val="$I$14"/>
        <cfvo type="max"/>
        <color theme="5"/>
        <color rgb="FF92D050"/>
      </colorScale>
    </cfRule>
  </conditionalFormatting>
  <conditionalFormatting sqref="S980:S984">
    <cfRule type="colorScale" priority="808">
      <colorScale>
        <cfvo type="num" val="$I$14"/>
        <cfvo type="max"/>
        <color theme="5"/>
        <color rgb="FF92D050"/>
      </colorScale>
    </cfRule>
  </conditionalFormatting>
  <conditionalFormatting sqref="S966">
    <cfRule type="colorScale" priority="807">
      <colorScale>
        <cfvo type="num" val="$I$14"/>
        <cfvo type="max"/>
        <color theme="5"/>
        <color rgb="FF92D050"/>
      </colorScale>
    </cfRule>
  </conditionalFormatting>
  <conditionalFormatting sqref="S959">
    <cfRule type="colorScale" priority="806">
      <colorScale>
        <cfvo type="num" val="$I$14"/>
        <cfvo type="max"/>
        <color theme="5"/>
        <color rgb="FF92D050"/>
      </colorScale>
    </cfRule>
  </conditionalFormatting>
  <conditionalFormatting sqref="S938:S942">
    <cfRule type="colorScale" priority="805">
      <colorScale>
        <cfvo type="num" val="$I$14"/>
        <cfvo type="max"/>
        <color theme="5"/>
        <color rgb="FF92D050"/>
      </colorScale>
    </cfRule>
  </conditionalFormatting>
  <conditionalFormatting sqref="L939">
    <cfRule type="colorScale" priority="804">
      <colorScale>
        <cfvo type="num" val="3"/>
        <cfvo type="max"/>
        <color theme="5"/>
        <color rgb="FF92D050"/>
      </colorScale>
    </cfRule>
  </conditionalFormatting>
  <conditionalFormatting sqref="S945:S949">
    <cfRule type="colorScale" priority="803">
      <colorScale>
        <cfvo type="num" val="3"/>
        <cfvo type="max"/>
        <color theme="5"/>
        <color rgb="FF92D050"/>
      </colorScale>
    </cfRule>
  </conditionalFormatting>
  <conditionalFormatting sqref="S952:S956">
    <cfRule type="colorScale" priority="802">
      <colorScale>
        <cfvo type="num" val="3"/>
        <cfvo type="max"/>
        <color theme="5"/>
        <color rgb="FF92D050"/>
      </colorScale>
    </cfRule>
  </conditionalFormatting>
  <conditionalFormatting sqref="S960">
    <cfRule type="colorScale" priority="801">
      <colorScale>
        <cfvo type="num" val="3"/>
        <cfvo type="max"/>
        <color theme="5"/>
        <color rgb="FF92D050"/>
      </colorScale>
    </cfRule>
  </conditionalFormatting>
  <conditionalFormatting sqref="S967">
    <cfRule type="colorScale" priority="800">
      <colorScale>
        <cfvo type="num" val="3"/>
        <cfvo type="max"/>
        <color theme="5"/>
        <color rgb="FF92D050"/>
      </colorScale>
    </cfRule>
  </conditionalFormatting>
  <conditionalFormatting sqref="L973:L977">
    <cfRule type="colorScale" priority="799">
      <colorScale>
        <cfvo type="num" val="3"/>
        <cfvo type="max"/>
        <color theme="5"/>
        <color rgb="FF92D050"/>
      </colorScale>
    </cfRule>
  </conditionalFormatting>
  <conditionalFormatting sqref="L981">
    <cfRule type="colorScale" priority="798">
      <colorScale>
        <cfvo type="num" val="3"/>
        <cfvo type="max"/>
        <color theme="5"/>
        <color rgb="FF92D050"/>
      </colorScale>
    </cfRule>
  </conditionalFormatting>
  <conditionalFormatting sqref="L987:L991">
    <cfRule type="colorScale" priority="797">
      <colorScale>
        <cfvo type="num" val="3"/>
        <cfvo type="max"/>
        <color theme="5"/>
        <color rgb="FF92D050"/>
      </colorScale>
    </cfRule>
  </conditionalFormatting>
  <conditionalFormatting sqref="S1002">
    <cfRule type="colorScale" priority="796">
      <colorScale>
        <cfvo type="num" val="3"/>
        <cfvo type="max"/>
        <color theme="5"/>
        <color rgb="FF92D050"/>
      </colorScale>
    </cfRule>
  </conditionalFormatting>
  <conditionalFormatting sqref="S994:S998">
    <cfRule type="colorScale" priority="795">
      <colorScale>
        <cfvo type="num" val="3"/>
        <cfvo type="max"/>
        <color theme="5"/>
        <color rgb="FF92D050"/>
      </colorScale>
    </cfRule>
  </conditionalFormatting>
  <conditionalFormatting sqref="L1009">
    <cfRule type="colorScale" priority="794">
      <colorScale>
        <cfvo type="num" val="3"/>
        <cfvo type="max"/>
        <color theme="5"/>
        <color rgb="FF92D050"/>
      </colorScale>
    </cfRule>
  </conditionalFormatting>
  <conditionalFormatting sqref="L1015:L1019">
    <cfRule type="colorScale" priority="793">
      <colorScale>
        <cfvo type="num" val="3"/>
        <cfvo type="max"/>
        <color theme="5"/>
        <color rgb="FF92D050"/>
      </colorScale>
    </cfRule>
  </conditionalFormatting>
  <conditionalFormatting sqref="L1010">
    <cfRule type="colorScale" priority="792">
      <colorScale>
        <cfvo type="num" val="1"/>
        <cfvo type="max"/>
        <color theme="5"/>
        <color rgb="FF92D050"/>
      </colorScale>
    </cfRule>
  </conditionalFormatting>
  <conditionalFormatting sqref="S1003">
    <cfRule type="colorScale" priority="791">
      <colorScale>
        <cfvo type="num" val="1"/>
        <cfvo type="max"/>
        <color theme="5"/>
        <color rgb="FF92D050"/>
      </colorScale>
    </cfRule>
  </conditionalFormatting>
  <conditionalFormatting sqref="L982">
    <cfRule type="colorScale" priority="790">
      <colorScale>
        <cfvo type="num" val="1"/>
        <cfvo type="max"/>
        <color theme="5"/>
        <color rgb="FF92D050"/>
      </colorScale>
    </cfRule>
  </conditionalFormatting>
  <conditionalFormatting sqref="S961">
    <cfRule type="colorScale" priority="789">
      <colorScale>
        <cfvo type="num" val="1"/>
        <cfvo type="max"/>
        <color theme="5"/>
        <color rgb="FF92D050"/>
      </colorScale>
    </cfRule>
  </conditionalFormatting>
  <conditionalFormatting sqref="S968">
    <cfRule type="colorScale" priority="788">
      <colorScale>
        <cfvo type="num" val="1"/>
        <cfvo type="max"/>
        <color theme="5"/>
        <color rgb="FF92D050"/>
      </colorScale>
    </cfRule>
  </conditionalFormatting>
  <conditionalFormatting sqref="L940">
    <cfRule type="colorScale" priority="787">
      <colorScale>
        <cfvo type="num" val="1"/>
        <cfvo type="max"/>
        <color theme="5"/>
        <color rgb="FF92D050"/>
      </colorScale>
    </cfRule>
  </conditionalFormatting>
  <conditionalFormatting sqref="L1022">
    <cfRule type="colorScale" priority="786">
      <colorScale>
        <cfvo type="num" val="$I$14"/>
        <cfvo type="max"/>
        <color theme="5"/>
        <color rgb="FF92D050"/>
      </colorScale>
    </cfRule>
  </conditionalFormatting>
  <conditionalFormatting sqref="L1029:L1033">
    <cfRule type="colorScale" priority="785">
      <colorScale>
        <cfvo type="num" val="$I$14"/>
        <cfvo type="max"/>
        <color theme="5"/>
        <color rgb="FF92D050"/>
      </colorScale>
    </cfRule>
  </conditionalFormatting>
  <conditionalFormatting sqref="L1036:L1040">
    <cfRule type="colorScale" priority="784">
      <colorScale>
        <cfvo type="num" val="$I$14"/>
        <cfvo type="max"/>
        <color theme="5"/>
        <color rgb="FF92D050"/>
      </colorScale>
    </cfRule>
  </conditionalFormatting>
  <conditionalFormatting sqref="L1047">
    <cfRule type="colorScale" priority="783">
      <colorScale>
        <cfvo type="num" val="$I$14"/>
        <cfvo type="max"/>
        <color theme="5"/>
        <color rgb="FF92D050"/>
      </colorScale>
    </cfRule>
  </conditionalFormatting>
  <conditionalFormatting sqref="L1046">
    <cfRule type="colorScale" priority="782">
      <colorScale>
        <cfvo type="num" val="$I$14"/>
        <cfvo type="max"/>
        <color theme="5"/>
        <color rgb="FF92D050"/>
      </colorScale>
    </cfRule>
  </conditionalFormatting>
  <conditionalFormatting sqref="L1045">
    <cfRule type="colorScale" priority="781">
      <colorScale>
        <cfvo type="num" val="$I$14"/>
        <cfvo type="max"/>
        <color theme="5"/>
        <color rgb="FF92D050"/>
      </colorScale>
    </cfRule>
  </conditionalFormatting>
  <conditionalFormatting sqref="L1044">
    <cfRule type="colorScale" priority="780">
      <colorScale>
        <cfvo type="num" val="$I$14"/>
        <cfvo type="max"/>
        <color theme="5"/>
        <color rgb="FF92D050"/>
      </colorScale>
    </cfRule>
  </conditionalFormatting>
  <conditionalFormatting sqref="L1043">
    <cfRule type="colorScale" priority="779">
      <colorScale>
        <cfvo type="num" val="$I$14"/>
        <cfvo type="max"/>
        <color theme="5"/>
        <color rgb="FF92D050"/>
      </colorScale>
    </cfRule>
  </conditionalFormatting>
  <conditionalFormatting sqref="L1050:L1054">
    <cfRule type="colorScale" priority="778">
      <colorScale>
        <cfvo type="num" val="$I$14"/>
        <cfvo type="max"/>
        <color theme="5"/>
        <color rgb="FF92D050"/>
      </colorScale>
    </cfRule>
  </conditionalFormatting>
  <conditionalFormatting sqref="L1064">
    <cfRule type="colorScale" priority="777">
      <colorScale>
        <cfvo type="num" val="$I$14"/>
        <cfvo type="max"/>
        <color theme="5"/>
        <color rgb="FF92D050"/>
      </colorScale>
    </cfRule>
  </conditionalFormatting>
  <conditionalFormatting sqref="L1078:L1082">
    <cfRule type="colorScale" priority="776">
      <colorScale>
        <cfvo type="num" val="$I$14"/>
        <cfvo type="max"/>
        <color theme="5"/>
        <color rgb="FF92D050"/>
      </colorScale>
    </cfRule>
  </conditionalFormatting>
  <conditionalFormatting sqref="L1085:L1089">
    <cfRule type="colorScale" priority="775">
      <colorScale>
        <cfvo type="num" val="$I$14"/>
        <cfvo type="max"/>
        <color theme="5"/>
        <color rgb="FF92D050"/>
      </colorScale>
    </cfRule>
  </conditionalFormatting>
  <conditionalFormatting sqref="L1092">
    <cfRule type="colorScale" priority="774">
      <colorScale>
        <cfvo type="num" val="$I$14"/>
        <cfvo type="max"/>
        <color theme="5"/>
        <color rgb="FF92D050"/>
      </colorScale>
    </cfRule>
  </conditionalFormatting>
  <conditionalFormatting sqref="S1092:S1096">
    <cfRule type="colorScale" priority="773">
      <colorScale>
        <cfvo type="num" val="$I$14"/>
        <cfvo type="max"/>
        <color theme="5"/>
        <color rgb="FF92D050"/>
      </colorScale>
    </cfRule>
  </conditionalFormatting>
  <conditionalFormatting sqref="S1099:S1103">
    <cfRule type="colorScale" priority="772">
      <colorScale>
        <cfvo type="num" val="$I$14"/>
        <cfvo type="max"/>
        <color theme="5"/>
        <color rgb="FF92D050"/>
      </colorScale>
    </cfRule>
  </conditionalFormatting>
  <conditionalFormatting sqref="S1085">
    <cfRule type="colorScale" priority="771">
      <colorScale>
        <cfvo type="num" val="$I$14"/>
        <cfvo type="max"/>
        <color theme="5"/>
        <color rgb="FF92D050"/>
      </colorScale>
    </cfRule>
  </conditionalFormatting>
  <conditionalFormatting sqref="S1071:S1075">
    <cfRule type="colorScale" priority="770">
      <colorScale>
        <cfvo type="num" val="$I$14"/>
        <cfvo type="max"/>
        <color theme="5"/>
        <color rgb="FF92D050"/>
      </colorScale>
    </cfRule>
  </conditionalFormatting>
  <conditionalFormatting sqref="S1057:S1061">
    <cfRule type="colorScale" priority="769">
      <colorScale>
        <cfvo type="num" val="$I$14"/>
        <cfvo type="max"/>
        <color theme="5"/>
        <color rgb="FF92D050"/>
      </colorScale>
    </cfRule>
  </conditionalFormatting>
  <conditionalFormatting sqref="S1064:S1068">
    <cfRule type="colorScale" priority="768">
      <colorScale>
        <cfvo type="num" val="$I$14"/>
        <cfvo type="max"/>
        <color theme="5"/>
        <color rgb="FF92D050"/>
      </colorScale>
    </cfRule>
  </conditionalFormatting>
  <conditionalFormatting sqref="S1050">
    <cfRule type="colorScale" priority="767">
      <colorScale>
        <cfvo type="num" val="$I$14"/>
        <cfvo type="max"/>
        <color theme="5"/>
        <color rgb="FF92D050"/>
      </colorScale>
    </cfRule>
  </conditionalFormatting>
  <conditionalFormatting sqref="S1043">
    <cfRule type="colorScale" priority="766">
      <colorScale>
        <cfvo type="num" val="$I$14"/>
        <cfvo type="max"/>
        <color theme="5"/>
        <color rgb="FF92D050"/>
      </colorScale>
    </cfRule>
  </conditionalFormatting>
  <conditionalFormatting sqref="S1022:S1026">
    <cfRule type="colorScale" priority="765">
      <colorScale>
        <cfvo type="num" val="$I$14"/>
        <cfvo type="max"/>
        <color theme="5"/>
        <color rgb="FF92D050"/>
      </colorScale>
    </cfRule>
  </conditionalFormatting>
  <conditionalFormatting sqref="L1023">
    <cfRule type="colorScale" priority="764">
      <colorScale>
        <cfvo type="num" val="3"/>
        <cfvo type="max"/>
        <color theme="5"/>
        <color rgb="FF92D050"/>
      </colorScale>
    </cfRule>
  </conditionalFormatting>
  <conditionalFormatting sqref="S1029:S1033">
    <cfRule type="colorScale" priority="763">
      <colorScale>
        <cfvo type="num" val="3"/>
        <cfvo type="max"/>
        <color theme="5"/>
        <color rgb="FF92D050"/>
      </colorScale>
    </cfRule>
  </conditionalFormatting>
  <conditionalFormatting sqref="S1036:S1040">
    <cfRule type="colorScale" priority="762">
      <colorScale>
        <cfvo type="num" val="3"/>
        <cfvo type="max"/>
        <color theme="5"/>
        <color rgb="FF92D050"/>
      </colorScale>
    </cfRule>
  </conditionalFormatting>
  <conditionalFormatting sqref="S1044">
    <cfRule type="colorScale" priority="761">
      <colorScale>
        <cfvo type="num" val="3"/>
        <cfvo type="max"/>
        <color theme="5"/>
        <color rgb="FF92D050"/>
      </colorScale>
    </cfRule>
  </conditionalFormatting>
  <conditionalFormatting sqref="S1051">
    <cfRule type="colorScale" priority="760">
      <colorScale>
        <cfvo type="num" val="3"/>
        <cfvo type="max"/>
        <color theme="5"/>
        <color rgb="FF92D050"/>
      </colorScale>
    </cfRule>
  </conditionalFormatting>
  <conditionalFormatting sqref="L1057:L1061">
    <cfRule type="colorScale" priority="759">
      <colorScale>
        <cfvo type="num" val="3"/>
        <cfvo type="max"/>
        <color theme="5"/>
        <color rgb="FF92D050"/>
      </colorScale>
    </cfRule>
  </conditionalFormatting>
  <conditionalFormatting sqref="L1065">
    <cfRule type="colorScale" priority="758">
      <colorScale>
        <cfvo type="num" val="3"/>
        <cfvo type="max"/>
        <color theme="5"/>
        <color rgb="FF92D050"/>
      </colorScale>
    </cfRule>
  </conditionalFormatting>
  <conditionalFormatting sqref="L1071:L1075">
    <cfRule type="colorScale" priority="757">
      <colorScale>
        <cfvo type="num" val="3"/>
        <cfvo type="max"/>
        <color theme="5"/>
        <color rgb="FF92D050"/>
      </colorScale>
    </cfRule>
  </conditionalFormatting>
  <conditionalFormatting sqref="S1086">
    <cfRule type="colorScale" priority="756">
      <colorScale>
        <cfvo type="num" val="3"/>
        <cfvo type="max"/>
        <color theme="5"/>
        <color rgb="FF92D050"/>
      </colorScale>
    </cfRule>
  </conditionalFormatting>
  <conditionalFormatting sqref="S1078:S1082">
    <cfRule type="colorScale" priority="755">
      <colorScale>
        <cfvo type="num" val="3"/>
        <cfvo type="max"/>
        <color theme="5"/>
        <color rgb="FF92D050"/>
      </colorScale>
    </cfRule>
  </conditionalFormatting>
  <conditionalFormatting sqref="L1093">
    <cfRule type="colorScale" priority="754">
      <colorScale>
        <cfvo type="num" val="3"/>
        <cfvo type="max"/>
        <color theme="5"/>
        <color rgb="FF92D050"/>
      </colorScale>
    </cfRule>
  </conditionalFormatting>
  <conditionalFormatting sqref="L1099:L1103">
    <cfRule type="colorScale" priority="753">
      <colorScale>
        <cfvo type="num" val="3"/>
        <cfvo type="max"/>
        <color theme="5"/>
        <color rgb="FF92D050"/>
      </colorScale>
    </cfRule>
  </conditionalFormatting>
  <conditionalFormatting sqref="L1094">
    <cfRule type="colorScale" priority="752">
      <colorScale>
        <cfvo type="num" val="1"/>
        <cfvo type="max"/>
        <color theme="5"/>
        <color rgb="FF92D050"/>
      </colorScale>
    </cfRule>
  </conditionalFormatting>
  <conditionalFormatting sqref="S1087">
    <cfRule type="colorScale" priority="751">
      <colorScale>
        <cfvo type="num" val="1"/>
        <cfvo type="max"/>
        <color theme="5"/>
        <color rgb="FF92D050"/>
      </colorScale>
    </cfRule>
  </conditionalFormatting>
  <conditionalFormatting sqref="L1066">
    <cfRule type="colorScale" priority="750">
      <colorScale>
        <cfvo type="num" val="1"/>
        <cfvo type="max"/>
        <color theme="5"/>
        <color rgb="FF92D050"/>
      </colorScale>
    </cfRule>
  </conditionalFormatting>
  <conditionalFormatting sqref="S1045">
    <cfRule type="colorScale" priority="749">
      <colorScale>
        <cfvo type="num" val="1"/>
        <cfvo type="max"/>
        <color theme="5"/>
        <color rgb="FF92D050"/>
      </colorScale>
    </cfRule>
  </conditionalFormatting>
  <conditionalFormatting sqref="S1052">
    <cfRule type="colorScale" priority="748">
      <colorScale>
        <cfvo type="num" val="1"/>
        <cfvo type="max"/>
        <color theme="5"/>
        <color rgb="FF92D050"/>
      </colorScale>
    </cfRule>
  </conditionalFormatting>
  <conditionalFormatting sqref="L1024">
    <cfRule type="colorScale" priority="747">
      <colorScale>
        <cfvo type="num" val="1"/>
        <cfvo type="max"/>
        <color theme="5"/>
        <color rgb="FF92D050"/>
      </colorScale>
    </cfRule>
  </conditionalFormatting>
  <conditionalFormatting sqref="L1106">
    <cfRule type="colorScale" priority="746">
      <colorScale>
        <cfvo type="num" val="$I$14"/>
        <cfvo type="max"/>
        <color theme="5"/>
        <color rgb="FF92D050"/>
      </colorScale>
    </cfRule>
  </conditionalFormatting>
  <conditionalFormatting sqref="L1113:L1117">
    <cfRule type="colorScale" priority="745">
      <colorScale>
        <cfvo type="num" val="$I$14"/>
        <cfvo type="max"/>
        <color theme="5"/>
        <color rgb="FF92D050"/>
      </colorScale>
    </cfRule>
  </conditionalFormatting>
  <conditionalFormatting sqref="L1120:L1124">
    <cfRule type="colorScale" priority="744">
      <colorScale>
        <cfvo type="num" val="$I$14"/>
        <cfvo type="max"/>
        <color theme="5"/>
        <color rgb="FF92D050"/>
      </colorScale>
    </cfRule>
  </conditionalFormatting>
  <conditionalFormatting sqref="L1131">
    <cfRule type="colorScale" priority="743">
      <colorScale>
        <cfvo type="num" val="$I$14"/>
        <cfvo type="max"/>
        <color theme="5"/>
        <color rgb="FF92D050"/>
      </colorScale>
    </cfRule>
  </conditionalFormatting>
  <conditionalFormatting sqref="L1130">
    <cfRule type="colorScale" priority="742">
      <colorScale>
        <cfvo type="num" val="$I$14"/>
        <cfvo type="max"/>
        <color theme="5"/>
        <color rgb="FF92D050"/>
      </colorScale>
    </cfRule>
  </conditionalFormatting>
  <conditionalFormatting sqref="L1129">
    <cfRule type="colorScale" priority="741">
      <colorScale>
        <cfvo type="num" val="$I$14"/>
        <cfvo type="max"/>
        <color theme="5"/>
        <color rgb="FF92D050"/>
      </colorScale>
    </cfRule>
  </conditionalFormatting>
  <conditionalFormatting sqref="L1128">
    <cfRule type="colorScale" priority="740">
      <colorScale>
        <cfvo type="num" val="$I$14"/>
        <cfvo type="max"/>
        <color theme="5"/>
        <color rgb="FF92D050"/>
      </colorScale>
    </cfRule>
  </conditionalFormatting>
  <conditionalFormatting sqref="L1127">
    <cfRule type="colorScale" priority="739">
      <colorScale>
        <cfvo type="num" val="$I$14"/>
        <cfvo type="max"/>
        <color theme="5"/>
        <color rgb="FF92D050"/>
      </colorScale>
    </cfRule>
  </conditionalFormatting>
  <conditionalFormatting sqref="L1134:L1138">
    <cfRule type="colorScale" priority="738">
      <colorScale>
        <cfvo type="num" val="$I$14"/>
        <cfvo type="max"/>
        <color theme="5"/>
        <color rgb="FF92D050"/>
      </colorScale>
    </cfRule>
  </conditionalFormatting>
  <conditionalFormatting sqref="L1148">
    <cfRule type="colorScale" priority="737">
      <colorScale>
        <cfvo type="num" val="$I$14"/>
        <cfvo type="max"/>
        <color theme="5"/>
        <color rgb="FF92D050"/>
      </colorScale>
    </cfRule>
  </conditionalFormatting>
  <conditionalFormatting sqref="L1162:L1166">
    <cfRule type="colorScale" priority="736">
      <colorScale>
        <cfvo type="num" val="$I$14"/>
        <cfvo type="max"/>
        <color theme="5"/>
        <color rgb="FF92D050"/>
      </colorScale>
    </cfRule>
  </conditionalFormatting>
  <conditionalFormatting sqref="L1169:L1173">
    <cfRule type="colorScale" priority="735">
      <colorScale>
        <cfvo type="num" val="$I$14"/>
        <cfvo type="max"/>
        <color theme="5"/>
        <color rgb="FF92D050"/>
      </colorScale>
    </cfRule>
  </conditionalFormatting>
  <conditionalFormatting sqref="L1176">
    <cfRule type="colorScale" priority="734">
      <colorScale>
        <cfvo type="num" val="$I$14"/>
        <cfvo type="max"/>
        <color theme="5"/>
        <color rgb="FF92D050"/>
      </colorScale>
    </cfRule>
  </conditionalFormatting>
  <conditionalFormatting sqref="S1176:S1180">
    <cfRule type="colorScale" priority="733">
      <colorScale>
        <cfvo type="num" val="$I$14"/>
        <cfvo type="max"/>
        <color theme="5"/>
        <color rgb="FF92D050"/>
      </colorScale>
    </cfRule>
  </conditionalFormatting>
  <conditionalFormatting sqref="S1183:S1187">
    <cfRule type="colorScale" priority="732">
      <colorScale>
        <cfvo type="num" val="$I$14"/>
        <cfvo type="max"/>
        <color theme="5"/>
        <color rgb="FF92D050"/>
      </colorScale>
    </cfRule>
  </conditionalFormatting>
  <conditionalFormatting sqref="S1169">
    <cfRule type="colorScale" priority="731">
      <colorScale>
        <cfvo type="num" val="$I$14"/>
        <cfvo type="max"/>
        <color theme="5"/>
        <color rgb="FF92D050"/>
      </colorScale>
    </cfRule>
  </conditionalFormatting>
  <conditionalFormatting sqref="S1155:S1159">
    <cfRule type="colorScale" priority="730">
      <colorScale>
        <cfvo type="num" val="$I$14"/>
        <cfvo type="max"/>
        <color theme="5"/>
        <color rgb="FF92D050"/>
      </colorScale>
    </cfRule>
  </conditionalFormatting>
  <conditionalFormatting sqref="S1141:S1145">
    <cfRule type="colorScale" priority="729">
      <colorScale>
        <cfvo type="num" val="$I$14"/>
        <cfvo type="max"/>
        <color theme="5"/>
        <color rgb="FF92D050"/>
      </colorScale>
    </cfRule>
  </conditionalFormatting>
  <conditionalFormatting sqref="S1148:S1152">
    <cfRule type="colorScale" priority="728">
      <colorScale>
        <cfvo type="num" val="$I$14"/>
        <cfvo type="max"/>
        <color theme="5"/>
        <color rgb="FF92D050"/>
      </colorScale>
    </cfRule>
  </conditionalFormatting>
  <conditionalFormatting sqref="S1134">
    <cfRule type="colorScale" priority="727">
      <colorScale>
        <cfvo type="num" val="$I$14"/>
        <cfvo type="max"/>
        <color theme="5"/>
        <color rgb="FF92D050"/>
      </colorScale>
    </cfRule>
  </conditionalFormatting>
  <conditionalFormatting sqref="S1127">
    <cfRule type="colorScale" priority="726">
      <colorScale>
        <cfvo type="num" val="$I$14"/>
        <cfvo type="max"/>
        <color theme="5"/>
        <color rgb="FF92D050"/>
      </colorScale>
    </cfRule>
  </conditionalFormatting>
  <conditionalFormatting sqref="S1106:S1110">
    <cfRule type="colorScale" priority="725">
      <colorScale>
        <cfvo type="num" val="$I$14"/>
        <cfvo type="max"/>
        <color theme="5"/>
        <color rgb="FF92D050"/>
      </colorScale>
    </cfRule>
  </conditionalFormatting>
  <conditionalFormatting sqref="L1107">
    <cfRule type="colorScale" priority="724">
      <colorScale>
        <cfvo type="num" val="3"/>
        <cfvo type="max"/>
        <color theme="5"/>
        <color rgb="FF92D050"/>
      </colorScale>
    </cfRule>
  </conditionalFormatting>
  <conditionalFormatting sqref="S1113:S1117">
    <cfRule type="colorScale" priority="723">
      <colorScale>
        <cfvo type="num" val="3"/>
        <cfvo type="max"/>
        <color theme="5"/>
        <color rgb="FF92D050"/>
      </colorScale>
    </cfRule>
  </conditionalFormatting>
  <conditionalFormatting sqref="S1120:S1124">
    <cfRule type="colorScale" priority="722">
      <colorScale>
        <cfvo type="num" val="3"/>
        <cfvo type="max"/>
        <color theme="5"/>
        <color rgb="FF92D050"/>
      </colorScale>
    </cfRule>
  </conditionalFormatting>
  <conditionalFormatting sqref="S1128">
    <cfRule type="colorScale" priority="721">
      <colorScale>
        <cfvo type="num" val="3"/>
        <cfvo type="max"/>
        <color theme="5"/>
        <color rgb="FF92D050"/>
      </colorScale>
    </cfRule>
  </conditionalFormatting>
  <conditionalFormatting sqref="S1135">
    <cfRule type="colorScale" priority="720">
      <colorScale>
        <cfvo type="num" val="3"/>
        <cfvo type="max"/>
        <color theme="5"/>
        <color rgb="FF92D050"/>
      </colorScale>
    </cfRule>
  </conditionalFormatting>
  <conditionalFormatting sqref="L1141:L1145">
    <cfRule type="colorScale" priority="719">
      <colorScale>
        <cfvo type="num" val="3"/>
        <cfvo type="max"/>
        <color theme="5"/>
        <color rgb="FF92D050"/>
      </colorScale>
    </cfRule>
  </conditionalFormatting>
  <conditionalFormatting sqref="L1149">
    <cfRule type="colorScale" priority="718">
      <colorScale>
        <cfvo type="num" val="3"/>
        <cfvo type="max"/>
        <color theme="5"/>
        <color rgb="FF92D050"/>
      </colorScale>
    </cfRule>
  </conditionalFormatting>
  <conditionalFormatting sqref="L1155:L1159">
    <cfRule type="colorScale" priority="717">
      <colorScale>
        <cfvo type="num" val="3"/>
        <cfvo type="max"/>
        <color theme="5"/>
        <color rgb="FF92D050"/>
      </colorScale>
    </cfRule>
  </conditionalFormatting>
  <conditionalFormatting sqref="S1170">
    <cfRule type="colorScale" priority="716">
      <colorScale>
        <cfvo type="num" val="3"/>
        <cfvo type="max"/>
        <color theme="5"/>
        <color rgb="FF92D050"/>
      </colorScale>
    </cfRule>
  </conditionalFormatting>
  <conditionalFormatting sqref="S1162:S1166">
    <cfRule type="colorScale" priority="715">
      <colorScale>
        <cfvo type="num" val="3"/>
        <cfvo type="max"/>
        <color theme="5"/>
        <color rgb="FF92D050"/>
      </colorScale>
    </cfRule>
  </conditionalFormatting>
  <conditionalFormatting sqref="L1177">
    <cfRule type="colorScale" priority="714">
      <colorScale>
        <cfvo type="num" val="3"/>
        <cfvo type="max"/>
        <color theme="5"/>
        <color rgb="FF92D050"/>
      </colorScale>
    </cfRule>
  </conditionalFormatting>
  <conditionalFormatting sqref="L1183:L1187">
    <cfRule type="colorScale" priority="713">
      <colorScale>
        <cfvo type="num" val="3"/>
        <cfvo type="max"/>
        <color theme="5"/>
        <color rgb="FF92D050"/>
      </colorScale>
    </cfRule>
  </conditionalFormatting>
  <conditionalFormatting sqref="L1178">
    <cfRule type="colorScale" priority="712">
      <colorScale>
        <cfvo type="num" val="1"/>
        <cfvo type="max"/>
        <color theme="5"/>
        <color rgb="FF92D050"/>
      </colorScale>
    </cfRule>
  </conditionalFormatting>
  <conditionalFormatting sqref="S1171">
    <cfRule type="colorScale" priority="711">
      <colorScale>
        <cfvo type="num" val="1"/>
        <cfvo type="max"/>
        <color theme="5"/>
        <color rgb="FF92D050"/>
      </colorScale>
    </cfRule>
  </conditionalFormatting>
  <conditionalFormatting sqref="L1150">
    <cfRule type="colorScale" priority="710">
      <colorScale>
        <cfvo type="num" val="1"/>
        <cfvo type="max"/>
        <color theme="5"/>
        <color rgb="FF92D050"/>
      </colorScale>
    </cfRule>
  </conditionalFormatting>
  <conditionalFormatting sqref="S1129">
    <cfRule type="colorScale" priority="709">
      <colorScale>
        <cfvo type="num" val="1"/>
        <cfvo type="max"/>
        <color theme="5"/>
        <color rgb="FF92D050"/>
      </colorScale>
    </cfRule>
  </conditionalFormatting>
  <conditionalFormatting sqref="S1136">
    <cfRule type="colorScale" priority="708">
      <colorScale>
        <cfvo type="num" val="1"/>
        <cfvo type="max"/>
        <color theme="5"/>
        <color rgb="FF92D050"/>
      </colorScale>
    </cfRule>
  </conditionalFormatting>
  <conditionalFormatting sqref="L1108">
    <cfRule type="colorScale" priority="707">
      <colorScale>
        <cfvo type="num" val="1"/>
        <cfvo type="max"/>
        <color theme="5"/>
        <color rgb="FF92D050"/>
      </colorScale>
    </cfRule>
  </conditionalFormatting>
  <conditionalFormatting sqref="L1190">
    <cfRule type="colorScale" priority="706">
      <colorScale>
        <cfvo type="num" val="$I$14"/>
        <cfvo type="max"/>
        <color theme="5"/>
        <color rgb="FF92D050"/>
      </colorScale>
    </cfRule>
  </conditionalFormatting>
  <conditionalFormatting sqref="L1197:L1201">
    <cfRule type="colorScale" priority="705">
      <colorScale>
        <cfvo type="num" val="$I$14"/>
        <cfvo type="max"/>
        <color theme="5"/>
        <color rgb="FF92D050"/>
      </colorScale>
    </cfRule>
  </conditionalFormatting>
  <conditionalFormatting sqref="L1204:L1208">
    <cfRule type="colorScale" priority="704">
      <colorScale>
        <cfvo type="num" val="$I$14"/>
        <cfvo type="max"/>
        <color theme="5"/>
        <color rgb="FF92D050"/>
      </colorScale>
    </cfRule>
  </conditionalFormatting>
  <conditionalFormatting sqref="L1215">
    <cfRule type="colorScale" priority="703">
      <colorScale>
        <cfvo type="num" val="$I$14"/>
        <cfvo type="max"/>
        <color theme="5"/>
        <color rgb="FF92D050"/>
      </colorScale>
    </cfRule>
  </conditionalFormatting>
  <conditionalFormatting sqref="L1214">
    <cfRule type="colorScale" priority="702">
      <colorScale>
        <cfvo type="num" val="$I$14"/>
        <cfvo type="max"/>
        <color theme="5"/>
        <color rgb="FF92D050"/>
      </colorScale>
    </cfRule>
  </conditionalFormatting>
  <conditionalFormatting sqref="L1213">
    <cfRule type="colorScale" priority="701">
      <colorScale>
        <cfvo type="num" val="$I$14"/>
        <cfvo type="max"/>
        <color theme="5"/>
        <color rgb="FF92D050"/>
      </colorScale>
    </cfRule>
  </conditionalFormatting>
  <conditionalFormatting sqref="L1212">
    <cfRule type="colorScale" priority="700">
      <colorScale>
        <cfvo type="num" val="$I$14"/>
        <cfvo type="max"/>
        <color theme="5"/>
        <color rgb="FF92D050"/>
      </colorScale>
    </cfRule>
  </conditionalFormatting>
  <conditionalFormatting sqref="L1211">
    <cfRule type="colorScale" priority="699">
      <colorScale>
        <cfvo type="num" val="$I$14"/>
        <cfvo type="max"/>
        <color theme="5"/>
        <color rgb="FF92D050"/>
      </colorScale>
    </cfRule>
  </conditionalFormatting>
  <conditionalFormatting sqref="L1218:L1222">
    <cfRule type="colorScale" priority="698">
      <colorScale>
        <cfvo type="num" val="$I$14"/>
        <cfvo type="max"/>
        <color theme="5"/>
        <color rgb="FF92D050"/>
      </colorScale>
    </cfRule>
  </conditionalFormatting>
  <conditionalFormatting sqref="L1232">
    <cfRule type="colorScale" priority="697">
      <colorScale>
        <cfvo type="num" val="$I$14"/>
        <cfvo type="max"/>
        <color theme="5"/>
        <color rgb="FF92D050"/>
      </colorScale>
    </cfRule>
  </conditionalFormatting>
  <conditionalFormatting sqref="L1246:L1250">
    <cfRule type="colorScale" priority="696">
      <colorScale>
        <cfvo type="num" val="$I$14"/>
        <cfvo type="max"/>
        <color theme="5"/>
        <color rgb="FF92D050"/>
      </colorScale>
    </cfRule>
  </conditionalFormatting>
  <conditionalFormatting sqref="L1253:L1257">
    <cfRule type="colorScale" priority="695">
      <colorScale>
        <cfvo type="num" val="$I$14"/>
        <cfvo type="max"/>
        <color theme="5"/>
        <color rgb="FF92D050"/>
      </colorScale>
    </cfRule>
  </conditionalFormatting>
  <conditionalFormatting sqref="L1260">
    <cfRule type="colorScale" priority="694">
      <colorScale>
        <cfvo type="num" val="$I$14"/>
        <cfvo type="max"/>
        <color theme="5"/>
        <color rgb="FF92D050"/>
      </colorScale>
    </cfRule>
  </conditionalFormatting>
  <conditionalFormatting sqref="S1260:S1264">
    <cfRule type="colorScale" priority="693">
      <colorScale>
        <cfvo type="num" val="$I$14"/>
        <cfvo type="max"/>
        <color theme="5"/>
        <color rgb="FF92D050"/>
      </colorScale>
    </cfRule>
  </conditionalFormatting>
  <conditionalFormatting sqref="S1267:S1271">
    <cfRule type="colorScale" priority="692">
      <colorScale>
        <cfvo type="num" val="$I$14"/>
        <cfvo type="max"/>
        <color theme="5"/>
        <color rgb="FF92D050"/>
      </colorScale>
    </cfRule>
  </conditionalFormatting>
  <conditionalFormatting sqref="S1253">
    <cfRule type="colorScale" priority="691">
      <colorScale>
        <cfvo type="num" val="$I$14"/>
        <cfvo type="max"/>
        <color theme="5"/>
        <color rgb="FF92D050"/>
      </colorScale>
    </cfRule>
  </conditionalFormatting>
  <conditionalFormatting sqref="S1239:S1243">
    <cfRule type="colorScale" priority="690">
      <colorScale>
        <cfvo type="num" val="$I$14"/>
        <cfvo type="max"/>
        <color theme="5"/>
        <color rgb="FF92D050"/>
      </colorScale>
    </cfRule>
  </conditionalFormatting>
  <conditionalFormatting sqref="S1225:S1229">
    <cfRule type="colorScale" priority="689">
      <colorScale>
        <cfvo type="num" val="$I$14"/>
        <cfvo type="max"/>
        <color theme="5"/>
        <color rgb="FF92D050"/>
      </colorScale>
    </cfRule>
  </conditionalFormatting>
  <conditionalFormatting sqref="S1232:S1236">
    <cfRule type="colorScale" priority="688">
      <colorScale>
        <cfvo type="num" val="$I$14"/>
        <cfvo type="max"/>
        <color theme="5"/>
        <color rgb="FF92D050"/>
      </colorScale>
    </cfRule>
  </conditionalFormatting>
  <conditionalFormatting sqref="S1218">
    <cfRule type="colorScale" priority="687">
      <colorScale>
        <cfvo type="num" val="$I$14"/>
        <cfvo type="max"/>
        <color theme="5"/>
        <color rgb="FF92D050"/>
      </colorScale>
    </cfRule>
  </conditionalFormatting>
  <conditionalFormatting sqref="S1211">
    <cfRule type="colorScale" priority="686">
      <colorScale>
        <cfvo type="num" val="$I$14"/>
        <cfvo type="max"/>
        <color theme="5"/>
        <color rgb="FF92D050"/>
      </colorScale>
    </cfRule>
  </conditionalFormatting>
  <conditionalFormatting sqref="S1190:S1194">
    <cfRule type="colorScale" priority="685">
      <colorScale>
        <cfvo type="num" val="$I$14"/>
        <cfvo type="max"/>
        <color theme="5"/>
        <color rgb="FF92D050"/>
      </colorScale>
    </cfRule>
  </conditionalFormatting>
  <conditionalFormatting sqref="L1191">
    <cfRule type="colorScale" priority="684">
      <colorScale>
        <cfvo type="num" val="3"/>
        <cfvo type="max"/>
        <color theme="5"/>
        <color rgb="FF92D050"/>
      </colorScale>
    </cfRule>
  </conditionalFormatting>
  <conditionalFormatting sqref="S1197:S1201">
    <cfRule type="colorScale" priority="683">
      <colorScale>
        <cfvo type="num" val="3"/>
        <cfvo type="max"/>
        <color theme="5"/>
        <color rgb="FF92D050"/>
      </colorScale>
    </cfRule>
  </conditionalFormatting>
  <conditionalFormatting sqref="S1204:S1208">
    <cfRule type="colorScale" priority="682">
      <colorScale>
        <cfvo type="num" val="3"/>
        <cfvo type="max"/>
        <color theme="5"/>
        <color rgb="FF92D050"/>
      </colorScale>
    </cfRule>
  </conditionalFormatting>
  <conditionalFormatting sqref="S1212">
    <cfRule type="colorScale" priority="681">
      <colorScale>
        <cfvo type="num" val="3"/>
        <cfvo type="max"/>
        <color theme="5"/>
        <color rgb="FF92D050"/>
      </colorScale>
    </cfRule>
  </conditionalFormatting>
  <conditionalFormatting sqref="S1219">
    <cfRule type="colorScale" priority="680">
      <colorScale>
        <cfvo type="num" val="3"/>
        <cfvo type="max"/>
        <color theme="5"/>
        <color rgb="FF92D050"/>
      </colorScale>
    </cfRule>
  </conditionalFormatting>
  <conditionalFormatting sqref="L1225:L1229">
    <cfRule type="colorScale" priority="679">
      <colorScale>
        <cfvo type="num" val="3"/>
        <cfvo type="max"/>
        <color theme="5"/>
        <color rgb="FF92D050"/>
      </colorScale>
    </cfRule>
  </conditionalFormatting>
  <conditionalFormatting sqref="L1233">
    <cfRule type="colorScale" priority="678">
      <colorScale>
        <cfvo type="num" val="3"/>
        <cfvo type="max"/>
        <color theme="5"/>
        <color rgb="FF92D050"/>
      </colorScale>
    </cfRule>
  </conditionalFormatting>
  <conditionalFormatting sqref="L1239:L1243">
    <cfRule type="colorScale" priority="677">
      <colorScale>
        <cfvo type="num" val="3"/>
        <cfvo type="max"/>
        <color theme="5"/>
        <color rgb="FF92D050"/>
      </colorScale>
    </cfRule>
  </conditionalFormatting>
  <conditionalFormatting sqref="S1254">
    <cfRule type="colorScale" priority="676">
      <colorScale>
        <cfvo type="num" val="3"/>
        <cfvo type="max"/>
        <color theme="5"/>
        <color rgb="FF92D050"/>
      </colorScale>
    </cfRule>
  </conditionalFormatting>
  <conditionalFormatting sqref="S1246:S1250">
    <cfRule type="colorScale" priority="675">
      <colorScale>
        <cfvo type="num" val="3"/>
        <cfvo type="max"/>
        <color theme="5"/>
        <color rgb="FF92D050"/>
      </colorScale>
    </cfRule>
  </conditionalFormatting>
  <conditionalFormatting sqref="L1261">
    <cfRule type="colorScale" priority="674">
      <colorScale>
        <cfvo type="num" val="3"/>
        <cfvo type="max"/>
        <color theme="5"/>
        <color rgb="FF92D050"/>
      </colorScale>
    </cfRule>
  </conditionalFormatting>
  <conditionalFormatting sqref="L1267:L1271">
    <cfRule type="colorScale" priority="673">
      <colorScale>
        <cfvo type="num" val="3"/>
        <cfvo type="max"/>
        <color theme="5"/>
        <color rgb="FF92D050"/>
      </colorScale>
    </cfRule>
  </conditionalFormatting>
  <conditionalFormatting sqref="L1262">
    <cfRule type="colorScale" priority="672">
      <colorScale>
        <cfvo type="num" val="1"/>
        <cfvo type="max"/>
        <color theme="5"/>
        <color rgb="FF92D050"/>
      </colorScale>
    </cfRule>
  </conditionalFormatting>
  <conditionalFormatting sqref="S1255">
    <cfRule type="colorScale" priority="671">
      <colorScale>
        <cfvo type="num" val="1"/>
        <cfvo type="max"/>
        <color theme="5"/>
        <color rgb="FF92D050"/>
      </colorScale>
    </cfRule>
  </conditionalFormatting>
  <conditionalFormatting sqref="L1234">
    <cfRule type="colorScale" priority="670">
      <colorScale>
        <cfvo type="num" val="1"/>
        <cfvo type="max"/>
        <color theme="5"/>
        <color rgb="FF92D050"/>
      </colorScale>
    </cfRule>
  </conditionalFormatting>
  <conditionalFormatting sqref="S1213">
    <cfRule type="colorScale" priority="669">
      <colorScale>
        <cfvo type="num" val="1"/>
        <cfvo type="max"/>
        <color theme="5"/>
        <color rgb="FF92D050"/>
      </colorScale>
    </cfRule>
  </conditionalFormatting>
  <conditionalFormatting sqref="S1220">
    <cfRule type="colorScale" priority="668">
      <colorScale>
        <cfvo type="num" val="1"/>
        <cfvo type="max"/>
        <color theme="5"/>
        <color rgb="FF92D050"/>
      </colorScale>
    </cfRule>
  </conditionalFormatting>
  <conditionalFormatting sqref="L1192">
    <cfRule type="colorScale" priority="667">
      <colorScale>
        <cfvo type="num" val="1"/>
        <cfvo type="max"/>
        <color theme="5"/>
        <color rgb="FF92D050"/>
      </colorScale>
    </cfRule>
  </conditionalFormatting>
  <conditionalFormatting sqref="L1274">
    <cfRule type="colorScale" priority="666">
      <colorScale>
        <cfvo type="num" val="$I$14"/>
        <cfvo type="max"/>
        <color theme="5"/>
        <color rgb="FF92D050"/>
      </colorScale>
    </cfRule>
  </conditionalFormatting>
  <conditionalFormatting sqref="L1281:L1285">
    <cfRule type="colorScale" priority="665">
      <colorScale>
        <cfvo type="num" val="$I$14"/>
        <cfvo type="max"/>
        <color theme="5"/>
        <color rgb="FF92D050"/>
      </colorScale>
    </cfRule>
  </conditionalFormatting>
  <conditionalFormatting sqref="L1288:L1292">
    <cfRule type="colorScale" priority="664">
      <colorScale>
        <cfvo type="num" val="$I$14"/>
        <cfvo type="max"/>
        <color theme="5"/>
        <color rgb="FF92D050"/>
      </colorScale>
    </cfRule>
  </conditionalFormatting>
  <conditionalFormatting sqref="L1299">
    <cfRule type="colorScale" priority="663">
      <colorScale>
        <cfvo type="num" val="$I$14"/>
        <cfvo type="max"/>
        <color theme="5"/>
        <color rgb="FF92D050"/>
      </colorScale>
    </cfRule>
  </conditionalFormatting>
  <conditionalFormatting sqref="L1298">
    <cfRule type="colorScale" priority="662">
      <colorScale>
        <cfvo type="num" val="$I$14"/>
        <cfvo type="max"/>
        <color theme="5"/>
        <color rgb="FF92D050"/>
      </colorScale>
    </cfRule>
  </conditionalFormatting>
  <conditionalFormatting sqref="L1297">
    <cfRule type="colorScale" priority="661">
      <colorScale>
        <cfvo type="num" val="$I$14"/>
        <cfvo type="max"/>
        <color theme="5"/>
        <color rgb="FF92D050"/>
      </colorScale>
    </cfRule>
  </conditionalFormatting>
  <conditionalFormatting sqref="L1296">
    <cfRule type="colorScale" priority="660">
      <colorScale>
        <cfvo type="num" val="$I$14"/>
        <cfvo type="max"/>
        <color theme="5"/>
        <color rgb="FF92D050"/>
      </colorScale>
    </cfRule>
  </conditionalFormatting>
  <conditionalFormatting sqref="L1295">
    <cfRule type="colorScale" priority="659">
      <colorScale>
        <cfvo type="num" val="$I$14"/>
        <cfvo type="max"/>
        <color theme="5"/>
        <color rgb="FF92D050"/>
      </colorScale>
    </cfRule>
  </conditionalFormatting>
  <conditionalFormatting sqref="L1302:L1306">
    <cfRule type="colorScale" priority="658">
      <colorScale>
        <cfvo type="num" val="$I$14"/>
        <cfvo type="max"/>
        <color theme="5"/>
        <color rgb="FF92D050"/>
      </colorScale>
    </cfRule>
  </conditionalFormatting>
  <conditionalFormatting sqref="L1316">
    <cfRule type="colorScale" priority="657">
      <colorScale>
        <cfvo type="num" val="$I$14"/>
        <cfvo type="max"/>
        <color theme="5"/>
        <color rgb="FF92D050"/>
      </colorScale>
    </cfRule>
  </conditionalFormatting>
  <conditionalFormatting sqref="L1330:L1334">
    <cfRule type="colorScale" priority="656">
      <colorScale>
        <cfvo type="num" val="$I$14"/>
        <cfvo type="max"/>
        <color theme="5"/>
        <color rgb="FF92D050"/>
      </colorScale>
    </cfRule>
  </conditionalFormatting>
  <conditionalFormatting sqref="L1337:L1341">
    <cfRule type="colorScale" priority="655">
      <colorScale>
        <cfvo type="num" val="$I$14"/>
        <cfvo type="max"/>
        <color theme="5"/>
        <color rgb="FF92D050"/>
      </colorScale>
    </cfRule>
  </conditionalFormatting>
  <conditionalFormatting sqref="L1344">
    <cfRule type="colorScale" priority="654">
      <colorScale>
        <cfvo type="num" val="$I$14"/>
        <cfvo type="max"/>
        <color theme="5"/>
        <color rgb="FF92D050"/>
      </colorScale>
    </cfRule>
  </conditionalFormatting>
  <conditionalFormatting sqref="S1344:S1348">
    <cfRule type="colorScale" priority="653">
      <colorScale>
        <cfvo type="num" val="$I$14"/>
        <cfvo type="max"/>
        <color theme="5"/>
        <color rgb="FF92D050"/>
      </colorScale>
    </cfRule>
  </conditionalFormatting>
  <conditionalFormatting sqref="S1351:S1355">
    <cfRule type="colorScale" priority="652">
      <colorScale>
        <cfvo type="num" val="$I$14"/>
        <cfvo type="max"/>
        <color theme="5"/>
        <color rgb="FF92D050"/>
      </colorScale>
    </cfRule>
  </conditionalFormatting>
  <conditionalFormatting sqref="S1337">
    <cfRule type="colorScale" priority="651">
      <colorScale>
        <cfvo type="num" val="$I$14"/>
        <cfvo type="max"/>
        <color theme="5"/>
        <color rgb="FF92D050"/>
      </colorScale>
    </cfRule>
  </conditionalFormatting>
  <conditionalFormatting sqref="S1323:S1327">
    <cfRule type="colorScale" priority="650">
      <colorScale>
        <cfvo type="num" val="$I$14"/>
        <cfvo type="max"/>
        <color theme="5"/>
        <color rgb="FF92D050"/>
      </colorScale>
    </cfRule>
  </conditionalFormatting>
  <conditionalFormatting sqref="S1309:S1313">
    <cfRule type="colorScale" priority="649">
      <colorScale>
        <cfvo type="num" val="$I$14"/>
        <cfvo type="max"/>
        <color theme="5"/>
        <color rgb="FF92D050"/>
      </colorScale>
    </cfRule>
  </conditionalFormatting>
  <conditionalFormatting sqref="S1316:S1320">
    <cfRule type="colorScale" priority="648">
      <colorScale>
        <cfvo type="num" val="$I$14"/>
        <cfvo type="max"/>
        <color theme="5"/>
        <color rgb="FF92D050"/>
      </colorScale>
    </cfRule>
  </conditionalFormatting>
  <conditionalFormatting sqref="S1302">
    <cfRule type="colorScale" priority="647">
      <colorScale>
        <cfvo type="num" val="$I$14"/>
        <cfvo type="max"/>
        <color theme="5"/>
        <color rgb="FF92D050"/>
      </colorScale>
    </cfRule>
  </conditionalFormatting>
  <conditionalFormatting sqref="S1295">
    <cfRule type="colorScale" priority="646">
      <colorScale>
        <cfvo type="num" val="$I$14"/>
        <cfvo type="max"/>
        <color theme="5"/>
        <color rgb="FF92D050"/>
      </colorScale>
    </cfRule>
  </conditionalFormatting>
  <conditionalFormatting sqref="S1274:S1278">
    <cfRule type="colorScale" priority="645">
      <colorScale>
        <cfvo type="num" val="$I$14"/>
        <cfvo type="max"/>
        <color theme="5"/>
        <color rgb="FF92D050"/>
      </colorScale>
    </cfRule>
  </conditionalFormatting>
  <conditionalFormatting sqref="L1275">
    <cfRule type="colorScale" priority="644">
      <colorScale>
        <cfvo type="num" val="3"/>
        <cfvo type="max"/>
        <color theme="5"/>
        <color rgb="FF92D050"/>
      </colorScale>
    </cfRule>
  </conditionalFormatting>
  <conditionalFormatting sqref="S1281:S1285">
    <cfRule type="colorScale" priority="643">
      <colorScale>
        <cfvo type="num" val="3"/>
        <cfvo type="max"/>
        <color theme="5"/>
        <color rgb="FF92D050"/>
      </colorScale>
    </cfRule>
  </conditionalFormatting>
  <conditionalFormatting sqref="S1288:S1292">
    <cfRule type="colorScale" priority="642">
      <colorScale>
        <cfvo type="num" val="3"/>
        <cfvo type="max"/>
        <color theme="5"/>
        <color rgb="FF92D050"/>
      </colorScale>
    </cfRule>
  </conditionalFormatting>
  <conditionalFormatting sqref="S1296">
    <cfRule type="colorScale" priority="641">
      <colorScale>
        <cfvo type="num" val="3"/>
        <cfvo type="max"/>
        <color theme="5"/>
        <color rgb="FF92D050"/>
      </colorScale>
    </cfRule>
  </conditionalFormatting>
  <conditionalFormatting sqref="S1303">
    <cfRule type="colorScale" priority="640">
      <colorScale>
        <cfvo type="num" val="3"/>
        <cfvo type="max"/>
        <color theme="5"/>
        <color rgb="FF92D050"/>
      </colorScale>
    </cfRule>
  </conditionalFormatting>
  <conditionalFormatting sqref="L1309:L1313">
    <cfRule type="colorScale" priority="639">
      <colorScale>
        <cfvo type="num" val="3"/>
        <cfvo type="max"/>
        <color theme="5"/>
        <color rgb="FF92D050"/>
      </colorScale>
    </cfRule>
  </conditionalFormatting>
  <conditionalFormatting sqref="L1317">
    <cfRule type="colorScale" priority="638">
      <colorScale>
        <cfvo type="num" val="3"/>
        <cfvo type="max"/>
        <color theme="5"/>
        <color rgb="FF92D050"/>
      </colorScale>
    </cfRule>
  </conditionalFormatting>
  <conditionalFormatting sqref="L1323:L1327">
    <cfRule type="colorScale" priority="637">
      <colorScale>
        <cfvo type="num" val="3"/>
        <cfvo type="max"/>
        <color theme="5"/>
        <color rgb="FF92D050"/>
      </colorScale>
    </cfRule>
  </conditionalFormatting>
  <conditionalFormatting sqref="S1338">
    <cfRule type="colorScale" priority="636">
      <colorScale>
        <cfvo type="num" val="3"/>
        <cfvo type="max"/>
        <color theme="5"/>
        <color rgb="FF92D050"/>
      </colorScale>
    </cfRule>
  </conditionalFormatting>
  <conditionalFormatting sqref="S1330:S1334">
    <cfRule type="colorScale" priority="635">
      <colorScale>
        <cfvo type="num" val="3"/>
        <cfvo type="max"/>
        <color theme="5"/>
        <color rgb="FF92D050"/>
      </colorScale>
    </cfRule>
  </conditionalFormatting>
  <conditionalFormatting sqref="L1345">
    <cfRule type="colorScale" priority="634">
      <colorScale>
        <cfvo type="num" val="3"/>
        <cfvo type="max"/>
        <color theme="5"/>
        <color rgb="FF92D050"/>
      </colorScale>
    </cfRule>
  </conditionalFormatting>
  <conditionalFormatting sqref="L1351:L1355">
    <cfRule type="colorScale" priority="633">
      <colorScale>
        <cfvo type="num" val="3"/>
        <cfvo type="max"/>
        <color theme="5"/>
        <color rgb="FF92D050"/>
      </colorScale>
    </cfRule>
  </conditionalFormatting>
  <conditionalFormatting sqref="L1346">
    <cfRule type="colorScale" priority="632">
      <colorScale>
        <cfvo type="num" val="1"/>
        <cfvo type="max"/>
        <color theme="5"/>
        <color rgb="FF92D050"/>
      </colorScale>
    </cfRule>
  </conditionalFormatting>
  <conditionalFormatting sqref="S1339">
    <cfRule type="colorScale" priority="631">
      <colorScale>
        <cfvo type="num" val="1"/>
        <cfvo type="max"/>
        <color theme="5"/>
        <color rgb="FF92D050"/>
      </colorScale>
    </cfRule>
  </conditionalFormatting>
  <conditionalFormatting sqref="L1318">
    <cfRule type="colorScale" priority="630">
      <colorScale>
        <cfvo type="num" val="1"/>
        <cfvo type="max"/>
        <color theme="5"/>
        <color rgb="FF92D050"/>
      </colorScale>
    </cfRule>
  </conditionalFormatting>
  <conditionalFormatting sqref="S1297">
    <cfRule type="colorScale" priority="629">
      <colorScale>
        <cfvo type="num" val="1"/>
        <cfvo type="max"/>
        <color theme="5"/>
        <color rgb="FF92D050"/>
      </colorScale>
    </cfRule>
  </conditionalFormatting>
  <conditionalFormatting sqref="S1304">
    <cfRule type="colorScale" priority="628">
      <colorScale>
        <cfvo type="num" val="1"/>
        <cfvo type="max"/>
        <color theme="5"/>
        <color rgb="FF92D050"/>
      </colorScale>
    </cfRule>
  </conditionalFormatting>
  <conditionalFormatting sqref="L1276">
    <cfRule type="colorScale" priority="627">
      <colorScale>
        <cfvo type="num" val="1"/>
        <cfvo type="max"/>
        <color theme="5"/>
        <color rgb="FF92D050"/>
      </colorScale>
    </cfRule>
  </conditionalFormatting>
  <conditionalFormatting sqref="L1358">
    <cfRule type="colorScale" priority="626">
      <colorScale>
        <cfvo type="num" val="$I$14"/>
        <cfvo type="max"/>
        <color theme="5"/>
        <color rgb="FF92D050"/>
      </colorScale>
    </cfRule>
  </conditionalFormatting>
  <conditionalFormatting sqref="L1365:L1369">
    <cfRule type="colorScale" priority="625">
      <colorScale>
        <cfvo type="num" val="$I$14"/>
        <cfvo type="max"/>
        <color theme="5"/>
        <color rgb="FF92D050"/>
      </colorScale>
    </cfRule>
  </conditionalFormatting>
  <conditionalFormatting sqref="L1372:L1376">
    <cfRule type="colorScale" priority="624">
      <colorScale>
        <cfvo type="num" val="$I$14"/>
        <cfvo type="max"/>
        <color theme="5"/>
        <color rgb="FF92D050"/>
      </colorScale>
    </cfRule>
  </conditionalFormatting>
  <conditionalFormatting sqref="L1383">
    <cfRule type="colorScale" priority="623">
      <colorScale>
        <cfvo type="num" val="$I$14"/>
        <cfvo type="max"/>
        <color theme="5"/>
        <color rgb="FF92D050"/>
      </colorScale>
    </cfRule>
  </conditionalFormatting>
  <conditionalFormatting sqref="L1382">
    <cfRule type="colorScale" priority="622">
      <colorScale>
        <cfvo type="num" val="$I$14"/>
        <cfvo type="max"/>
        <color theme="5"/>
        <color rgb="FF92D050"/>
      </colorScale>
    </cfRule>
  </conditionalFormatting>
  <conditionalFormatting sqref="L1381">
    <cfRule type="colorScale" priority="621">
      <colorScale>
        <cfvo type="num" val="$I$14"/>
        <cfvo type="max"/>
        <color theme="5"/>
        <color rgb="FF92D050"/>
      </colorScale>
    </cfRule>
  </conditionalFormatting>
  <conditionalFormatting sqref="L1380">
    <cfRule type="colorScale" priority="620">
      <colorScale>
        <cfvo type="num" val="$I$14"/>
        <cfvo type="max"/>
        <color theme="5"/>
        <color rgb="FF92D050"/>
      </colorScale>
    </cfRule>
  </conditionalFormatting>
  <conditionalFormatting sqref="L1379">
    <cfRule type="colorScale" priority="619">
      <colorScale>
        <cfvo type="num" val="$I$14"/>
        <cfvo type="max"/>
        <color theme="5"/>
        <color rgb="FF92D050"/>
      </colorScale>
    </cfRule>
  </conditionalFormatting>
  <conditionalFormatting sqref="L1386:L1390">
    <cfRule type="colorScale" priority="618">
      <colorScale>
        <cfvo type="num" val="$I$14"/>
        <cfvo type="max"/>
        <color theme="5"/>
        <color rgb="FF92D050"/>
      </colorScale>
    </cfRule>
  </conditionalFormatting>
  <conditionalFormatting sqref="S1393:S1397">
    <cfRule type="colorScale" priority="617">
      <colorScale>
        <cfvo type="num" val="$I$14"/>
        <cfvo type="max"/>
        <color theme="5"/>
        <color rgb="FF92D050"/>
      </colorScale>
    </cfRule>
  </conditionalFormatting>
  <conditionalFormatting sqref="S1386">
    <cfRule type="colorScale" priority="616">
      <colorScale>
        <cfvo type="num" val="$I$14"/>
        <cfvo type="max"/>
        <color theme="5"/>
        <color rgb="FF92D050"/>
      </colorScale>
    </cfRule>
  </conditionalFormatting>
  <conditionalFormatting sqref="S1379">
    <cfRule type="colorScale" priority="615">
      <colorScale>
        <cfvo type="num" val="$I$14"/>
        <cfvo type="max"/>
        <color theme="5"/>
        <color rgb="FF92D050"/>
      </colorScale>
    </cfRule>
  </conditionalFormatting>
  <conditionalFormatting sqref="S1358:S1362">
    <cfRule type="colorScale" priority="614">
      <colorScale>
        <cfvo type="num" val="$I$14"/>
        <cfvo type="max"/>
        <color theme="5"/>
        <color rgb="FF92D050"/>
      </colorScale>
    </cfRule>
  </conditionalFormatting>
  <conditionalFormatting sqref="L1359">
    <cfRule type="colorScale" priority="613">
      <colorScale>
        <cfvo type="num" val="3"/>
        <cfvo type="max"/>
        <color theme="5"/>
        <color rgb="FF92D050"/>
      </colorScale>
    </cfRule>
  </conditionalFormatting>
  <conditionalFormatting sqref="S1365:S1369">
    <cfRule type="colorScale" priority="612">
      <colorScale>
        <cfvo type="num" val="3"/>
        <cfvo type="max"/>
        <color theme="5"/>
        <color rgb="FF92D050"/>
      </colorScale>
    </cfRule>
  </conditionalFormatting>
  <conditionalFormatting sqref="S1372:S1376">
    <cfRule type="colorScale" priority="611">
      <colorScale>
        <cfvo type="num" val="3"/>
        <cfvo type="max"/>
        <color theme="5"/>
        <color rgb="FF92D050"/>
      </colorScale>
    </cfRule>
  </conditionalFormatting>
  <conditionalFormatting sqref="S1380">
    <cfRule type="colorScale" priority="610">
      <colorScale>
        <cfvo type="num" val="3"/>
        <cfvo type="max"/>
        <color theme="5"/>
        <color rgb="FF92D050"/>
      </colorScale>
    </cfRule>
  </conditionalFormatting>
  <conditionalFormatting sqref="S1387">
    <cfRule type="colorScale" priority="609">
      <colorScale>
        <cfvo type="num" val="3"/>
        <cfvo type="max"/>
        <color theme="5"/>
        <color rgb="FF92D050"/>
      </colorScale>
    </cfRule>
  </conditionalFormatting>
  <conditionalFormatting sqref="L1393:L1397">
    <cfRule type="colorScale" priority="608">
      <colorScale>
        <cfvo type="num" val="3"/>
        <cfvo type="max"/>
        <color theme="5"/>
        <color rgb="FF92D050"/>
      </colorScale>
    </cfRule>
  </conditionalFormatting>
  <conditionalFormatting sqref="S1381">
    <cfRule type="colorScale" priority="607">
      <colorScale>
        <cfvo type="num" val="1"/>
        <cfvo type="max"/>
        <color theme="5"/>
        <color rgb="FF92D050"/>
      </colorScale>
    </cfRule>
  </conditionalFormatting>
  <conditionalFormatting sqref="S1388">
    <cfRule type="colorScale" priority="606">
      <colorScale>
        <cfvo type="num" val="1"/>
        <cfvo type="max"/>
        <color theme="5"/>
        <color rgb="FF92D050"/>
      </colorScale>
    </cfRule>
  </conditionalFormatting>
  <conditionalFormatting sqref="L1360">
    <cfRule type="colorScale" priority="605">
      <colorScale>
        <cfvo type="num" val="1"/>
        <cfvo type="max"/>
        <color theme="5"/>
        <color rgb="FF92D050"/>
      </colorScale>
    </cfRule>
  </conditionalFormatting>
  <conditionalFormatting sqref="L65">
    <cfRule type="colorScale" priority="604">
      <colorScale>
        <cfvo type="num" val="3"/>
        <cfvo type="max"/>
        <color theme="5"/>
        <color rgb="FF92D050"/>
      </colorScale>
    </cfRule>
  </conditionalFormatting>
  <conditionalFormatting sqref="L64">
    <cfRule type="colorScale" priority="603">
      <colorScale>
        <cfvo type="num" val="3"/>
        <cfvo type="max"/>
        <color theme="5"/>
        <color rgb="FF92D050"/>
      </colorScale>
    </cfRule>
  </conditionalFormatting>
  <conditionalFormatting sqref="L63">
    <cfRule type="colorScale" priority="602">
      <colorScale>
        <cfvo type="num" val="3"/>
        <cfvo type="max"/>
        <color theme="5"/>
        <color rgb="FF92D050"/>
      </colorScale>
    </cfRule>
  </conditionalFormatting>
  <conditionalFormatting sqref="L67">
    <cfRule type="colorScale" priority="601">
      <colorScale>
        <cfvo type="num" val="3"/>
        <cfvo type="max"/>
        <color theme="5"/>
        <color rgb="FF92D050"/>
      </colorScale>
    </cfRule>
  </conditionalFormatting>
  <conditionalFormatting sqref="L1400">
    <cfRule type="colorScale" priority="600">
      <colorScale>
        <cfvo type="num" val="$I$14"/>
        <cfvo type="max"/>
        <color theme="5"/>
        <color rgb="FF92D050"/>
      </colorScale>
    </cfRule>
  </conditionalFormatting>
  <conditionalFormatting sqref="L1414:L1418">
    <cfRule type="colorScale" priority="599">
      <colorScale>
        <cfvo type="num" val="$I$14"/>
        <cfvo type="max"/>
        <color theme="5"/>
        <color rgb="FF92D050"/>
      </colorScale>
    </cfRule>
  </conditionalFormatting>
  <conditionalFormatting sqref="L1421:L1425">
    <cfRule type="colorScale" priority="598">
      <colorScale>
        <cfvo type="num" val="$I$14"/>
        <cfvo type="max"/>
        <color theme="5"/>
        <color rgb="FF92D050"/>
      </colorScale>
    </cfRule>
  </conditionalFormatting>
  <conditionalFormatting sqref="L1428">
    <cfRule type="colorScale" priority="597">
      <colorScale>
        <cfvo type="num" val="$I$14"/>
        <cfvo type="max"/>
        <color theme="5"/>
        <color rgb="FF92D050"/>
      </colorScale>
    </cfRule>
  </conditionalFormatting>
  <conditionalFormatting sqref="S1428:S1432">
    <cfRule type="colorScale" priority="596">
      <colorScale>
        <cfvo type="num" val="$I$14"/>
        <cfvo type="max"/>
        <color theme="5"/>
        <color rgb="FF92D050"/>
      </colorScale>
    </cfRule>
  </conditionalFormatting>
  <conditionalFormatting sqref="S1435:S1439">
    <cfRule type="colorScale" priority="595">
      <colorScale>
        <cfvo type="num" val="$I$14"/>
        <cfvo type="max"/>
        <color theme="5"/>
        <color rgb="FF92D050"/>
      </colorScale>
    </cfRule>
  </conditionalFormatting>
  <conditionalFormatting sqref="S1421">
    <cfRule type="colorScale" priority="594">
      <colorScale>
        <cfvo type="num" val="$I$14"/>
        <cfvo type="max"/>
        <color theme="5"/>
        <color rgb="FF92D050"/>
      </colorScale>
    </cfRule>
  </conditionalFormatting>
  <conditionalFormatting sqref="S1407:S1411">
    <cfRule type="colorScale" priority="593">
      <colorScale>
        <cfvo type="num" val="$I$14"/>
        <cfvo type="max"/>
        <color theme="5"/>
        <color rgb="FF92D050"/>
      </colorScale>
    </cfRule>
  </conditionalFormatting>
  <conditionalFormatting sqref="S1400:S1404">
    <cfRule type="colorScale" priority="592">
      <colorScale>
        <cfvo type="num" val="$I$14"/>
        <cfvo type="max"/>
        <color theme="5"/>
        <color rgb="FF92D050"/>
      </colorScale>
    </cfRule>
  </conditionalFormatting>
  <conditionalFormatting sqref="L1401">
    <cfRule type="colorScale" priority="591">
      <colorScale>
        <cfvo type="num" val="3"/>
        <cfvo type="max"/>
        <color theme="5"/>
        <color rgb="FF92D050"/>
      </colorScale>
    </cfRule>
  </conditionalFormatting>
  <conditionalFormatting sqref="L1407:L1411">
    <cfRule type="colorScale" priority="590">
      <colorScale>
        <cfvo type="num" val="3"/>
        <cfvo type="max"/>
        <color theme="5"/>
        <color rgb="FF92D050"/>
      </colorScale>
    </cfRule>
  </conditionalFormatting>
  <conditionalFormatting sqref="S1422">
    <cfRule type="colorScale" priority="589">
      <colorScale>
        <cfvo type="num" val="3"/>
        <cfvo type="max"/>
        <color theme="5"/>
        <color rgb="FF92D050"/>
      </colorScale>
    </cfRule>
  </conditionalFormatting>
  <conditionalFormatting sqref="S1414:S1418">
    <cfRule type="colorScale" priority="588">
      <colorScale>
        <cfvo type="num" val="3"/>
        <cfvo type="max"/>
        <color theme="5"/>
        <color rgb="FF92D050"/>
      </colorScale>
    </cfRule>
  </conditionalFormatting>
  <conditionalFormatting sqref="L1429">
    <cfRule type="colorScale" priority="587">
      <colorScale>
        <cfvo type="num" val="3"/>
        <cfvo type="max"/>
        <color theme="5"/>
        <color rgb="FF92D050"/>
      </colorScale>
    </cfRule>
  </conditionalFormatting>
  <conditionalFormatting sqref="L1435:L1439">
    <cfRule type="colorScale" priority="586">
      <colorScale>
        <cfvo type="num" val="3"/>
        <cfvo type="max"/>
        <color theme="5"/>
        <color rgb="FF92D050"/>
      </colorScale>
    </cfRule>
  </conditionalFormatting>
  <conditionalFormatting sqref="L1430">
    <cfRule type="colorScale" priority="585">
      <colorScale>
        <cfvo type="num" val="1"/>
        <cfvo type="max"/>
        <color theme="5"/>
        <color rgb="FF92D050"/>
      </colorScale>
    </cfRule>
  </conditionalFormatting>
  <conditionalFormatting sqref="S1423">
    <cfRule type="colorScale" priority="584">
      <colorScale>
        <cfvo type="num" val="1"/>
        <cfvo type="max"/>
        <color theme="5"/>
        <color rgb="FF92D050"/>
      </colorScale>
    </cfRule>
  </conditionalFormatting>
  <conditionalFormatting sqref="L1402">
    <cfRule type="colorScale" priority="583">
      <colorScale>
        <cfvo type="num" val="1"/>
        <cfvo type="max"/>
        <color theme="5"/>
        <color rgb="FF92D050"/>
      </colorScale>
    </cfRule>
  </conditionalFormatting>
  <conditionalFormatting sqref="L1442">
    <cfRule type="colorScale" priority="582">
      <colorScale>
        <cfvo type="num" val="$I$14"/>
        <cfvo type="max"/>
        <color theme="5"/>
        <color rgb="FF92D050"/>
      </colorScale>
    </cfRule>
  </conditionalFormatting>
  <conditionalFormatting sqref="L1449:L1453">
    <cfRule type="colorScale" priority="581">
      <colorScale>
        <cfvo type="num" val="$I$14"/>
        <cfvo type="max"/>
        <color theme="5"/>
        <color rgb="FF92D050"/>
      </colorScale>
    </cfRule>
  </conditionalFormatting>
  <conditionalFormatting sqref="L1456:L1460">
    <cfRule type="colorScale" priority="580">
      <colorScale>
        <cfvo type="num" val="$I$14"/>
        <cfvo type="max"/>
        <color theme="5"/>
        <color rgb="FF92D050"/>
      </colorScale>
    </cfRule>
  </conditionalFormatting>
  <conditionalFormatting sqref="L1467">
    <cfRule type="colorScale" priority="579">
      <colorScale>
        <cfvo type="num" val="$I$14"/>
        <cfvo type="max"/>
        <color theme="5"/>
        <color rgb="FF92D050"/>
      </colorScale>
    </cfRule>
  </conditionalFormatting>
  <conditionalFormatting sqref="L1466">
    <cfRule type="colorScale" priority="578">
      <colorScale>
        <cfvo type="num" val="$I$14"/>
        <cfvo type="max"/>
        <color theme="5"/>
        <color rgb="FF92D050"/>
      </colorScale>
    </cfRule>
  </conditionalFormatting>
  <conditionalFormatting sqref="L1465">
    <cfRule type="colorScale" priority="577">
      <colorScale>
        <cfvo type="num" val="$I$14"/>
        <cfvo type="max"/>
        <color theme="5"/>
        <color rgb="FF92D050"/>
      </colorScale>
    </cfRule>
  </conditionalFormatting>
  <conditionalFormatting sqref="L1464">
    <cfRule type="colorScale" priority="576">
      <colorScale>
        <cfvo type="num" val="$I$14"/>
        <cfvo type="max"/>
        <color theme="5"/>
        <color rgb="FF92D050"/>
      </colorScale>
    </cfRule>
  </conditionalFormatting>
  <conditionalFormatting sqref="L1463">
    <cfRule type="colorScale" priority="575">
      <colorScale>
        <cfvo type="num" val="$I$14"/>
        <cfvo type="max"/>
        <color theme="5"/>
        <color rgb="FF92D050"/>
      </colorScale>
    </cfRule>
  </conditionalFormatting>
  <conditionalFormatting sqref="L1470:L1474">
    <cfRule type="colorScale" priority="574">
      <colorScale>
        <cfvo type="num" val="$I$14"/>
        <cfvo type="max"/>
        <color theme="5"/>
        <color rgb="FF92D050"/>
      </colorScale>
    </cfRule>
  </conditionalFormatting>
  <conditionalFormatting sqref="S1477:S1481">
    <cfRule type="colorScale" priority="573">
      <colorScale>
        <cfvo type="num" val="$I$14"/>
        <cfvo type="max"/>
        <color theme="5"/>
        <color rgb="FF92D050"/>
      </colorScale>
    </cfRule>
  </conditionalFormatting>
  <conditionalFormatting sqref="S1470">
    <cfRule type="colorScale" priority="572">
      <colorScale>
        <cfvo type="num" val="$I$14"/>
        <cfvo type="max"/>
        <color theme="5"/>
        <color rgb="FF92D050"/>
      </colorScale>
    </cfRule>
  </conditionalFormatting>
  <conditionalFormatting sqref="S1463">
    <cfRule type="colorScale" priority="571">
      <colorScale>
        <cfvo type="num" val="$I$14"/>
        <cfvo type="max"/>
        <color theme="5"/>
        <color rgb="FF92D050"/>
      </colorScale>
    </cfRule>
  </conditionalFormatting>
  <conditionalFormatting sqref="S1442:S1446">
    <cfRule type="colorScale" priority="570">
      <colorScale>
        <cfvo type="num" val="$I$14"/>
        <cfvo type="max"/>
        <color theme="5"/>
        <color rgb="FF92D050"/>
      </colorScale>
    </cfRule>
  </conditionalFormatting>
  <conditionalFormatting sqref="L1443">
    <cfRule type="colorScale" priority="569">
      <colorScale>
        <cfvo type="num" val="3"/>
        <cfvo type="max"/>
        <color theme="5"/>
        <color rgb="FF92D050"/>
      </colorScale>
    </cfRule>
  </conditionalFormatting>
  <conditionalFormatting sqref="S1449:S1453">
    <cfRule type="colorScale" priority="568">
      <colorScale>
        <cfvo type="num" val="3"/>
        <cfvo type="max"/>
        <color theme="5"/>
        <color rgb="FF92D050"/>
      </colorScale>
    </cfRule>
  </conditionalFormatting>
  <conditionalFormatting sqref="S1456:S1460">
    <cfRule type="colorScale" priority="567">
      <colorScale>
        <cfvo type="num" val="3"/>
        <cfvo type="max"/>
        <color theme="5"/>
        <color rgb="FF92D050"/>
      </colorScale>
    </cfRule>
  </conditionalFormatting>
  <conditionalFormatting sqref="S1464">
    <cfRule type="colorScale" priority="566">
      <colorScale>
        <cfvo type="num" val="3"/>
        <cfvo type="max"/>
        <color theme="5"/>
        <color rgb="FF92D050"/>
      </colorScale>
    </cfRule>
  </conditionalFormatting>
  <conditionalFormatting sqref="S1471">
    <cfRule type="colorScale" priority="565">
      <colorScale>
        <cfvo type="num" val="3"/>
        <cfvo type="max"/>
        <color theme="5"/>
        <color rgb="FF92D050"/>
      </colorScale>
    </cfRule>
  </conditionalFormatting>
  <conditionalFormatting sqref="L1477:L1481">
    <cfRule type="colorScale" priority="564">
      <colorScale>
        <cfvo type="num" val="3"/>
        <cfvo type="max"/>
        <color theme="5"/>
        <color rgb="FF92D050"/>
      </colorScale>
    </cfRule>
  </conditionalFormatting>
  <conditionalFormatting sqref="S1465">
    <cfRule type="colorScale" priority="563">
      <colorScale>
        <cfvo type="num" val="1"/>
        <cfvo type="max"/>
        <color theme="5"/>
        <color rgb="FF92D050"/>
      </colorScale>
    </cfRule>
  </conditionalFormatting>
  <conditionalFormatting sqref="S1472">
    <cfRule type="colorScale" priority="562">
      <colorScale>
        <cfvo type="num" val="1"/>
        <cfvo type="max"/>
        <color theme="5"/>
        <color rgb="FF92D050"/>
      </colorScale>
    </cfRule>
  </conditionalFormatting>
  <conditionalFormatting sqref="L1444">
    <cfRule type="colorScale" priority="561">
      <colorScale>
        <cfvo type="num" val="1"/>
        <cfvo type="max"/>
        <color theme="5"/>
        <color rgb="FF92D050"/>
      </colorScale>
    </cfRule>
  </conditionalFormatting>
  <conditionalFormatting sqref="L1484">
    <cfRule type="colorScale" priority="560">
      <colorScale>
        <cfvo type="num" val="$I$14"/>
        <cfvo type="max"/>
        <color theme="5"/>
        <color rgb="FF92D050"/>
      </colorScale>
    </cfRule>
  </conditionalFormatting>
  <conditionalFormatting sqref="L1498:L1502">
    <cfRule type="colorScale" priority="559">
      <colorScale>
        <cfvo type="num" val="$I$14"/>
        <cfvo type="max"/>
        <color theme="5"/>
        <color rgb="FF92D050"/>
      </colorScale>
    </cfRule>
  </conditionalFormatting>
  <conditionalFormatting sqref="L1505:L1509">
    <cfRule type="colorScale" priority="558">
      <colorScale>
        <cfvo type="num" val="$I$14"/>
        <cfvo type="max"/>
        <color theme="5"/>
        <color rgb="FF92D050"/>
      </colorScale>
    </cfRule>
  </conditionalFormatting>
  <conditionalFormatting sqref="L1512">
    <cfRule type="colorScale" priority="557">
      <colorScale>
        <cfvo type="num" val="$I$14"/>
        <cfvo type="max"/>
        <color theme="5"/>
        <color rgb="FF92D050"/>
      </colorScale>
    </cfRule>
  </conditionalFormatting>
  <conditionalFormatting sqref="S1512:S1516">
    <cfRule type="colorScale" priority="556">
      <colorScale>
        <cfvo type="num" val="$I$14"/>
        <cfvo type="max"/>
        <color theme="5"/>
        <color rgb="FF92D050"/>
      </colorScale>
    </cfRule>
  </conditionalFormatting>
  <conditionalFormatting sqref="S1519:S1523">
    <cfRule type="colorScale" priority="555">
      <colorScale>
        <cfvo type="num" val="$I$14"/>
        <cfvo type="max"/>
        <color theme="5"/>
        <color rgb="FF92D050"/>
      </colorScale>
    </cfRule>
  </conditionalFormatting>
  <conditionalFormatting sqref="S1505">
    <cfRule type="colorScale" priority="554">
      <colorScale>
        <cfvo type="num" val="$I$14"/>
        <cfvo type="max"/>
        <color theme="5"/>
        <color rgb="FF92D050"/>
      </colorScale>
    </cfRule>
  </conditionalFormatting>
  <conditionalFormatting sqref="S1491:S1495">
    <cfRule type="colorScale" priority="553">
      <colorScale>
        <cfvo type="num" val="$I$14"/>
        <cfvo type="max"/>
        <color theme="5"/>
        <color rgb="FF92D050"/>
      </colorScale>
    </cfRule>
  </conditionalFormatting>
  <conditionalFormatting sqref="S1484:S1488">
    <cfRule type="colorScale" priority="552">
      <colorScale>
        <cfvo type="num" val="$I$14"/>
        <cfvo type="max"/>
        <color theme="5"/>
        <color rgb="FF92D050"/>
      </colorScale>
    </cfRule>
  </conditionalFormatting>
  <conditionalFormatting sqref="L1485">
    <cfRule type="colorScale" priority="551">
      <colorScale>
        <cfvo type="num" val="3"/>
        <cfvo type="max"/>
        <color theme="5"/>
        <color rgb="FF92D050"/>
      </colorScale>
    </cfRule>
  </conditionalFormatting>
  <conditionalFormatting sqref="L1491:L1495">
    <cfRule type="colorScale" priority="550">
      <colorScale>
        <cfvo type="num" val="3"/>
        <cfvo type="max"/>
        <color theme="5"/>
        <color rgb="FF92D050"/>
      </colorScale>
    </cfRule>
  </conditionalFormatting>
  <conditionalFormatting sqref="S1506">
    <cfRule type="colorScale" priority="549">
      <colorScale>
        <cfvo type="num" val="3"/>
        <cfvo type="max"/>
        <color theme="5"/>
        <color rgb="FF92D050"/>
      </colorScale>
    </cfRule>
  </conditionalFormatting>
  <conditionalFormatting sqref="S1498:S1502">
    <cfRule type="colorScale" priority="548">
      <colorScale>
        <cfvo type="num" val="3"/>
        <cfvo type="max"/>
        <color theme="5"/>
        <color rgb="FF92D050"/>
      </colorScale>
    </cfRule>
  </conditionalFormatting>
  <conditionalFormatting sqref="L1513">
    <cfRule type="colorScale" priority="547">
      <colorScale>
        <cfvo type="num" val="3"/>
        <cfvo type="max"/>
        <color theme="5"/>
        <color rgb="FF92D050"/>
      </colorScale>
    </cfRule>
  </conditionalFormatting>
  <conditionalFormatting sqref="L1519:L1523">
    <cfRule type="colorScale" priority="546">
      <colorScale>
        <cfvo type="num" val="3"/>
        <cfvo type="max"/>
        <color theme="5"/>
        <color rgb="FF92D050"/>
      </colorScale>
    </cfRule>
  </conditionalFormatting>
  <conditionalFormatting sqref="L1514">
    <cfRule type="colorScale" priority="545">
      <colorScale>
        <cfvo type="num" val="1"/>
        <cfvo type="max"/>
        <color theme="5"/>
        <color rgb="FF92D050"/>
      </colorScale>
    </cfRule>
  </conditionalFormatting>
  <conditionalFormatting sqref="S1507">
    <cfRule type="colorScale" priority="544">
      <colorScale>
        <cfvo type="num" val="1"/>
        <cfvo type="max"/>
        <color theme="5"/>
        <color rgb="FF92D050"/>
      </colorScale>
    </cfRule>
  </conditionalFormatting>
  <conditionalFormatting sqref="L1486">
    <cfRule type="colorScale" priority="543">
      <colorScale>
        <cfvo type="num" val="1"/>
        <cfvo type="max"/>
        <color theme="5"/>
        <color rgb="FF92D050"/>
      </colorScale>
    </cfRule>
  </conditionalFormatting>
  <conditionalFormatting sqref="L1526">
    <cfRule type="colorScale" priority="542">
      <colorScale>
        <cfvo type="num" val="$I$14"/>
        <cfvo type="max"/>
        <color theme="5"/>
        <color rgb="FF92D050"/>
      </colorScale>
    </cfRule>
  </conditionalFormatting>
  <conditionalFormatting sqref="L1533:L1537">
    <cfRule type="colorScale" priority="541">
      <colorScale>
        <cfvo type="num" val="$I$14"/>
        <cfvo type="max"/>
        <color theme="5"/>
        <color rgb="FF92D050"/>
      </colorScale>
    </cfRule>
  </conditionalFormatting>
  <conditionalFormatting sqref="L1540:L1544">
    <cfRule type="colorScale" priority="540">
      <colorScale>
        <cfvo type="num" val="$I$14"/>
        <cfvo type="max"/>
        <color theme="5"/>
        <color rgb="FF92D050"/>
      </colorScale>
    </cfRule>
  </conditionalFormatting>
  <conditionalFormatting sqref="L1551">
    <cfRule type="colorScale" priority="539">
      <colorScale>
        <cfvo type="num" val="$I$14"/>
        <cfvo type="max"/>
        <color theme="5"/>
        <color rgb="FF92D050"/>
      </colorScale>
    </cfRule>
  </conditionalFormatting>
  <conditionalFormatting sqref="L1550">
    <cfRule type="colorScale" priority="538">
      <colorScale>
        <cfvo type="num" val="$I$14"/>
        <cfvo type="max"/>
        <color theme="5"/>
        <color rgb="FF92D050"/>
      </colorScale>
    </cfRule>
  </conditionalFormatting>
  <conditionalFormatting sqref="L1549">
    <cfRule type="colorScale" priority="537">
      <colorScale>
        <cfvo type="num" val="$I$14"/>
        <cfvo type="max"/>
        <color theme="5"/>
        <color rgb="FF92D050"/>
      </colorScale>
    </cfRule>
  </conditionalFormatting>
  <conditionalFormatting sqref="L1548">
    <cfRule type="colorScale" priority="536">
      <colorScale>
        <cfvo type="num" val="$I$14"/>
        <cfvo type="max"/>
        <color theme="5"/>
        <color rgb="FF92D050"/>
      </colorScale>
    </cfRule>
  </conditionalFormatting>
  <conditionalFormatting sqref="L1547">
    <cfRule type="colorScale" priority="535">
      <colorScale>
        <cfvo type="num" val="$I$14"/>
        <cfvo type="max"/>
        <color theme="5"/>
        <color rgb="FF92D050"/>
      </colorScale>
    </cfRule>
  </conditionalFormatting>
  <conditionalFormatting sqref="L1554:L1558">
    <cfRule type="colorScale" priority="534">
      <colorScale>
        <cfvo type="num" val="$I$14"/>
        <cfvo type="max"/>
        <color theme="5"/>
        <color rgb="FF92D050"/>
      </colorScale>
    </cfRule>
  </conditionalFormatting>
  <conditionalFormatting sqref="S1561:S1565">
    <cfRule type="colorScale" priority="533">
      <colorScale>
        <cfvo type="num" val="$I$14"/>
        <cfvo type="max"/>
        <color theme="5"/>
        <color rgb="FF92D050"/>
      </colorScale>
    </cfRule>
  </conditionalFormatting>
  <conditionalFormatting sqref="S1554">
    <cfRule type="colorScale" priority="532">
      <colorScale>
        <cfvo type="num" val="$I$14"/>
        <cfvo type="max"/>
        <color theme="5"/>
        <color rgb="FF92D050"/>
      </colorScale>
    </cfRule>
  </conditionalFormatting>
  <conditionalFormatting sqref="S1547">
    <cfRule type="colorScale" priority="531">
      <colorScale>
        <cfvo type="num" val="$I$14"/>
        <cfvo type="max"/>
        <color theme="5"/>
        <color rgb="FF92D050"/>
      </colorScale>
    </cfRule>
  </conditionalFormatting>
  <conditionalFormatting sqref="S1526:S1530">
    <cfRule type="colorScale" priority="530">
      <colorScale>
        <cfvo type="num" val="$I$14"/>
        <cfvo type="max"/>
        <color theme="5"/>
        <color rgb="FF92D050"/>
      </colorScale>
    </cfRule>
  </conditionalFormatting>
  <conditionalFormatting sqref="L1527">
    <cfRule type="colorScale" priority="529">
      <colorScale>
        <cfvo type="num" val="3"/>
        <cfvo type="max"/>
        <color theme="5"/>
        <color rgb="FF92D050"/>
      </colorScale>
    </cfRule>
  </conditionalFormatting>
  <conditionalFormatting sqref="S1533:S1537">
    <cfRule type="colorScale" priority="528">
      <colorScale>
        <cfvo type="num" val="3"/>
        <cfvo type="max"/>
        <color theme="5"/>
        <color rgb="FF92D050"/>
      </colorScale>
    </cfRule>
  </conditionalFormatting>
  <conditionalFormatting sqref="S1540:S1544">
    <cfRule type="colorScale" priority="527">
      <colorScale>
        <cfvo type="num" val="3"/>
        <cfvo type="max"/>
        <color theme="5"/>
        <color rgb="FF92D050"/>
      </colorScale>
    </cfRule>
  </conditionalFormatting>
  <conditionalFormatting sqref="S1548">
    <cfRule type="colorScale" priority="526">
      <colorScale>
        <cfvo type="num" val="3"/>
        <cfvo type="max"/>
        <color theme="5"/>
        <color rgb="FF92D050"/>
      </colorScale>
    </cfRule>
  </conditionalFormatting>
  <conditionalFormatting sqref="S1555">
    <cfRule type="colorScale" priority="525">
      <colorScale>
        <cfvo type="num" val="3"/>
        <cfvo type="max"/>
        <color theme="5"/>
        <color rgb="FF92D050"/>
      </colorScale>
    </cfRule>
  </conditionalFormatting>
  <conditionalFormatting sqref="L1561:L1565">
    <cfRule type="colorScale" priority="524">
      <colorScale>
        <cfvo type="num" val="3"/>
        <cfvo type="max"/>
        <color theme="5"/>
        <color rgb="FF92D050"/>
      </colorScale>
    </cfRule>
  </conditionalFormatting>
  <conditionalFormatting sqref="S1549">
    <cfRule type="colorScale" priority="523">
      <colorScale>
        <cfvo type="num" val="1"/>
        <cfvo type="max"/>
        <color theme="5"/>
        <color rgb="FF92D050"/>
      </colorScale>
    </cfRule>
  </conditionalFormatting>
  <conditionalFormatting sqref="S1556">
    <cfRule type="colorScale" priority="522">
      <colorScale>
        <cfvo type="num" val="1"/>
        <cfvo type="max"/>
        <color theme="5"/>
        <color rgb="FF92D050"/>
      </colorScale>
    </cfRule>
  </conditionalFormatting>
  <conditionalFormatting sqref="L1528">
    <cfRule type="colorScale" priority="521">
      <colorScale>
        <cfvo type="num" val="1"/>
        <cfvo type="max"/>
        <color theme="5"/>
        <color rgb="FF92D050"/>
      </colorScale>
    </cfRule>
  </conditionalFormatting>
  <conditionalFormatting sqref="L1568">
    <cfRule type="colorScale" priority="520">
      <colorScale>
        <cfvo type="num" val="$I$14"/>
        <cfvo type="max"/>
        <color theme="5"/>
        <color rgb="FF92D050"/>
      </colorScale>
    </cfRule>
  </conditionalFormatting>
  <conditionalFormatting sqref="L1582:L1586">
    <cfRule type="colorScale" priority="519">
      <colorScale>
        <cfvo type="num" val="$I$14"/>
        <cfvo type="max"/>
        <color theme="5"/>
        <color rgb="FF92D050"/>
      </colorScale>
    </cfRule>
  </conditionalFormatting>
  <conditionalFormatting sqref="L1589:L1593">
    <cfRule type="colorScale" priority="518">
      <colorScale>
        <cfvo type="num" val="$I$14"/>
        <cfvo type="max"/>
        <color theme="5"/>
        <color rgb="FF92D050"/>
      </colorScale>
    </cfRule>
  </conditionalFormatting>
  <conditionalFormatting sqref="L1596">
    <cfRule type="colorScale" priority="517">
      <colorScale>
        <cfvo type="num" val="$I$14"/>
        <cfvo type="max"/>
        <color theme="5"/>
        <color rgb="FF92D050"/>
      </colorScale>
    </cfRule>
  </conditionalFormatting>
  <conditionalFormatting sqref="S1596:S1600">
    <cfRule type="colorScale" priority="516">
      <colorScale>
        <cfvo type="num" val="$I$14"/>
        <cfvo type="max"/>
        <color theme="5"/>
        <color rgb="FF92D050"/>
      </colorScale>
    </cfRule>
  </conditionalFormatting>
  <conditionalFormatting sqref="S1603:S1607">
    <cfRule type="colorScale" priority="515">
      <colorScale>
        <cfvo type="num" val="$I$14"/>
        <cfvo type="max"/>
        <color theme="5"/>
        <color rgb="FF92D050"/>
      </colorScale>
    </cfRule>
  </conditionalFormatting>
  <conditionalFormatting sqref="S1589">
    <cfRule type="colorScale" priority="514">
      <colorScale>
        <cfvo type="num" val="$I$14"/>
        <cfvo type="max"/>
        <color theme="5"/>
        <color rgb="FF92D050"/>
      </colorScale>
    </cfRule>
  </conditionalFormatting>
  <conditionalFormatting sqref="S1575:S1579">
    <cfRule type="colorScale" priority="513">
      <colorScale>
        <cfvo type="num" val="$I$14"/>
        <cfvo type="max"/>
        <color theme="5"/>
        <color rgb="FF92D050"/>
      </colorScale>
    </cfRule>
  </conditionalFormatting>
  <conditionalFormatting sqref="S1568:S1572">
    <cfRule type="colorScale" priority="512">
      <colorScale>
        <cfvo type="num" val="$I$14"/>
        <cfvo type="max"/>
        <color theme="5"/>
        <color rgb="FF92D050"/>
      </colorScale>
    </cfRule>
  </conditionalFormatting>
  <conditionalFormatting sqref="L1569">
    <cfRule type="colorScale" priority="511">
      <colorScale>
        <cfvo type="num" val="3"/>
        <cfvo type="max"/>
        <color theme="5"/>
        <color rgb="FF92D050"/>
      </colorScale>
    </cfRule>
  </conditionalFormatting>
  <conditionalFormatting sqref="L1575:L1579">
    <cfRule type="colorScale" priority="510">
      <colorScale>
        <cfvo type="num" val="3"/>
        <cfvo type="max"/>
        <color theme="5"/>
        <color rgb="FF92D050"/>
      </colorScale>
    </cfRule>
  </conditionalFormatting>
  <conditionalFormatting sqref="S1590">
    <cfRule type="colorScale" priority="509">
      <colorScale>
        <cfvo type="num" val="3"/>
        <cfvo type="max"/>
        <color theme="5"/>
        <color rgb="FF92D050"/>
      </colorScale>
    </cfRule>
  </conditionalFormatting>
  <conditionalFormatting sqref="S1582:S1586">
    <cfRule type="colorScale" priority="508">
      <colorScale>
        <cfvo type="num" val="3"/>
        <cfvo type="max"/>
        <color theme="5"/>
        <color rgb="FF92D050"/>
      </colorScale>
    </cfRule>
  </conditionalFormatting>
  <conditionalFormatting sqref="L1597">
    <cfRule type="colorScale" priority="507">
      <colorScale>
        <cfvo type="num" val="3"/>
        <cfvo type="max"/>
        <color theme="5"/>
        <color rgb="FF92D050"/>
      </colorScale>
    </cfRule>
  </conditionalFormatting>
  <conditionalFormatting sqref="L1603:L1607">
    <cfRule type="colorScale" priority="506">
      <colorScale>
        <cfvo type="num" val="3"/>
        <cfvo type="max"/>
        <color theme="5"/>
        <color rgb="FF92D050"/>
      </colorScale>
    </cfRule>
  </conditionalFormatting>
  <conditionalFormatting sqref="L1598">
    <cfRule type="colorScale" priority="505">
      <colorScale>
        <cfvo type="num" val="1"/>
        <cfvo type="max"/>
        <color theme="5"/>
        <color rgb="FF92D050"/>
      </colorScale>
    </cfRule>
  </conditionalFormatting>
  <conditionalFormatting sqref="S1591">
    <cfRule type="colorScale" priority="504">
      <colorScale>
        <cfvo type="num" val="1"/>
        <cfvo type="max"/>
        <color theme="5"/>
        <color rgb="FF92D050"/>
      </colorScale>
    </cfRule>
  </conditionalFormatting>
  <conditionalFormatting sqref="L1570">
    <cfRule type="colorScale" priority="503">
      <colorScale>
        <cfvo type="num" val="1"/>
        <cfvo type="max"/>
        <color theme="5"/>
        <color rgb="FF92D050"/>
      </colorScale>
    </cfRule>
  </conditionalFormatting>
  <conditionalFormatting sqref="L1610">
    <cfRule type="colorScale" priority="502">
      <colorScale>
        <cfvo type="num" val="$I$14"/>
        <cfvo type="max"/>
        <color theme="5"/>
        <color rgb="FF92D050"/>
      </colorScale>
    </cfRule>
  </conditionalFormatting>
  <conditionalFormatting sqref="L1617:L1621">
    <cfRule type="colorScale" priority="501">
      <colorScale>
        <cfvo type="num" val="$I$14"/>
        <cfvo type="max"/>
        <color theme="5"/>
        <color rgb="FF92D050"/>
      </colorScale>
    </cfRule>
  </conditionalFormatting>
  <conditionalFormatting sqref="L1624:L1628">
    <cfRule type="colorScale" priority="500">
      <colorScale>
        <cfvo type="num" val="$I$14"/>
        <cfvo type="max"/>
        <color theme="5"/>
        <color rgb="FF92D050"/>
      </colorScale>
    </cfRule>
  </conditionalFormatting>
  <conditionalFormatting sqref="L1635">
    <cfRule type="colorScale" priority="499">
      <colorScale>
        <cfvo type="num" val="$I$14"/>
        <cfvo type="max"/>
        <color theme="5"/>
        <color rgb="FF92D050"/>
      </colorScale>
    </cfRule>
  </conditionalFormatting>
  <conditionalFormatting sqref="L1634">
    <cfRule type="colorScale" priority="498">
      <colorScale>
        <cfvo type="num" val="$I$14"/>
        <cfvo type="max"/>
        <color theme="5"/>
        <color rgb="FF92D050"/>
      </colorScale>
    </cfRule>
  </conditionalFormatting>
  <conditionalFormatting sqref="L1633">
    <cfRule type="colorScale" priority="497">
      <colorScale>
        <cfvo type="num" val="$I$14"/>
        <cfvo type="max"/>
        <color theme="5"/>
        <color rgb="FF92D050"/>
      </colorScale>
    </cfRule>
  </conditionalFormatting>
  <conditionalFormatting sqref="L1632">
    <cfRule type="colorScale" priority="496">
      <colorScale>
        <cfvo type="num" val="$I$14"/>
        <cfvo type="max"/>
        <color theme="5"/>
        <color rgb="FF92D050"/>
      </colorScale>
    </cfRule>
  </conditionalFormatting>
  <conditionalFormatting sqref="L1631">
    <cfRule type="colorScale" priority="495">
      <colorScale>
        <cfvo type="num" val="$I$14"/>
        <cfvo type="max"/>
        <color theme="5"/>
        <color rgb="FF92D050"/>
      </colorScale>
    </cfRule>
  </conditionalFormatting>
  <conditionalFormatting sqref="L1638:L1642">
    <cfRule type="colorScale" priority="494">
      <colorScale>
        <cfvo type="num" val="$I$14"/>
        <cfvo type="max"/>
        <color theme="5"/>
        <color rgb="FF92D050"/>
      </colorScale>
    </cfRule>
  </conditionalFormatting>
  <conditionalFormatting sqref="S1645:S1649">
    <cfRule type="colorScale" priority="493">
      <colorScale>
        <cfvo type="num" val="$I$14"/>
        <cfvo type="max"/>
        <color theme="5"/>
        <color rgb="FF92D050"/>
      </colorScale>
    </cfRule>
  </conditionalFormatting>
  <conditionalFormatting sqref="S1638">
    <cfRule type="colorScale" priority="492">
      <colorScale>
        <cfvo type="num" val="$I$14"/>
        <cfvo type="max"/>
        <color theme="5"/>
        <color rgb="FF92D050"/>
      </colorScale>
    </cfRule>
  </conditionalFormatting>
  <conditionalFormatting sqref="S1631">
    <cfRule type="colorScale" priority="491">
      <colorScale>
        <cfvo type="num" val="$I$14"/>
        <cfvo type="max"/>
        <color theme="5"/>
        <color rgb="FF92D050"/>
      </colorScale>
    </cfRule>
  </conditionalFormatting>
  <conditionalFormatting sqref="S1610:S1614">
    <cfRule type="colorScale" priority="490">
      <colorScale>
        <cfvo type="num" val="$I$14"/>
        <cfvo type="max"/>
        <color theme="5"/>
        <color rgb="FF92D050"/>
      </colorScale>
    </cfRule>
  </conditionalFormatting>
  <conditionalFormatting sqref="L1611">
    <cfRule type="colorScale" priority="489">
      <colorScale>
        <cfvo type="num" val="3"/>
        <cfvo type="max"/>
        <color theme="5"/>
        <color rgb="FF92D050"/>
      </colorScale>
    </cfRule>
  </conditionalFormatting>
  <conditionalFormatting sqref="S1617:S1621">
    <cfRule type="colorScale" priority="488">
      <colorScale>
        <cfvo type="num" val="3"/>
        <cfvo type="max"/>
        <color theme="5"/>
        <color rgb="FF92D050"/>
      </colorScale>
    </cfRule>
  </conditionalFormatting>
  <conditionalFormatting sqref="S1624:S1628">
    <cfRule type="colorScale" priority="487">
      <colorScale>
        <cfvo type="num" val="3"/>
        <cfvo type="max"/>
        <color theme="5"/>
        <color rgb="FF92D050"/>
      </colorScale>
    </cfRule>
  </conditionalFormatting>
  <conditionalFormatting sqref="S1632">
    <cfRule type="colorScale" priority="486">
      <colorScale>
        <cfvo type="num" val="3"/>
        <cfvo type="max"/>
        <color theme="5"/>
        <color rgb="FF92D050"/>
      </colorScale>
    </cfRule>
  </conditionalFormatting>
  <conditionalFormatting sqref="S1639">
    <cfRule type="colorScale" priority="485">
      <colorScale>
        <cfvo type="num" val="3"/>
        <cfvo type="max"/>
        <color theme="5"/>
        <color rgb="FF92D050"/>
      </colorScale>
    </cfRule>
  </conditionalFormatting>
  <conditionalFormatting sqref="L1645:L1649">
    <cfRule type="colorScale" priority="484">
      <colorScale>
        <cfvo type="num" val="3"/>
        <cfvo type="max"/>
        <color theme="5"/>
        <color rgb="FF92D050"/>
      </colorScale>
    </cfRule>
  </conditionalFormatting>
  <conditionalFormatting sqref="S1633">
    <cfRule type="colorScale" priority="483">
      <colorScale>
        <cfvo type="num" val="1"/>
        <cfvo type="max"/>
        <color theme="5"/>
        <color rgb="FF92D050"/>
      </colorScale>
    </cfRule>
  </conditionalFormatting>
  <conditionalFormatting sqref="S1640">
    <cfRule type="colorScale" priority="482">
      <colorScale>
        <cfvo type="num" val="1"/>
        <cfvo type="max"/>
        <color theme="5"/>
        <color rgb="FF92D050"/>
      </colorScale>
    </cfRule>
  </conditionalFormatting>
  <conditionalFormatting sqref="L1612">
    <cfRule type="colorScale" priority="481">
      <colorScale>
        <cfvo type="num" val="1"/>
        <cfvo type="max"/>
        <color theme="5"/>
        <color rgb="FF92D050"/>
      </colorScale>
    </cfRule>
  </conditionalFormatting>
  <conditionalFormatting sqref="L1652">
    <cfRule type="colorScale" priority="480">
      <colorScale>
        <cfvo type="num" val="$I$14"/>
        <cfvo type="max"/>
        <color theme="5"/>
        <color rgb="FF92D050"/>
      </colorScale>
    </cfRule>
  </conditionalFormatting>
  <conditionalFormatting sqref="L1666:L1670">
    <cfRule type="colorScale" priority="479">
      <colorScale>
        <cfvo type="num" val="$I$14"/>
        <cfvo type="max"/>
        <color theme="5"/>
        <color rgb="FF92D050"/>
      </colorScale>
    </cfRule>
  </conditionalFormatting>
  <conditionalFormatting sqref="L1673:L1677">
    <cfRule type="colorScale" priority="478">
      <colorScale>
        <cfvo type="num" val="$I$14"/>
        <cfvo type="max"/>
        <color theme="5"/>
        <color rgb="FF92D050"/>
      </colorScale>
    </cfRule>
  </conditionalFormatting>
  <conditionalFormatting sqref="L1680">
    <cfRule type="colorScale" priority="477">
      <colorScale>
        <cfvo type="num" val="$I$14"/>
        <cfvo type="max"/>
        <color theme="5"/>
        <color rgb="FF92D050"/>
      </colorScale>
    </cfRule>
  </conditionalFormatting>
  <conditionalFormatting sqref="S1680:S1684">
    <cfRule type="colorScale" priority="476">
      <colorScale>
        <cfvo type="num" val="$I$14"/>
        <cfvo type="max"/>
        <color theme="5"/>
        <color rgb="FF92D050"/>
      </colorScale>
    </cfRule>
  </conditionalFormatting>
  <conditionalFormatting sqref="S1687:S1691">
    <cfRule type="colorScale" priority="475">
      <colorScale>
        <cfvo type="num" val="$I$14"/>
        <cfvo type="max"/>
        <color theme="5"/>
        <color rgb="FF92D050"/>
      </colorScale>
    </cfRule>
  </conditionalFormatting>
  <conditionalFormatting sqref="S1673">
    <cfRule type="colorScale" priority="474">
      <colorScale>
        <cfvo type="num" val="$I$14"/>
        <cfvo type="max"/>
        <color theme="5"/>
        <color rgb="FF92D050"/>
      </colorScale>
    </cfRule>
  </conditionalFormatting>
  <conditionalFormatting sqref="S1659:S1663">
    <cfRule type="colorScale" priority="473">
      <colorScale>
        <cfvo type="num" val="$I$14"/>
        <cfvo type="max"/>
        <color theme="5"/>
        <color rgb="FF92D050"/>
      </colorScale>
    </cfRule>
  </conditionalFormatting>
  <conditionalFormatting sqref="S1652:S1656">
    <cfRule type="colorScale" priority="472">
      <colorScale>
        <cfvo type="num" val="$I$14"/>
        <cfvo type="max"/>
        <color theme="5"/>
        <color rgb="FF92D050"/>
      </colorScale>
    </cfRule>
  </conditionalFormatting>
  <conditionalFormatting sqref="L1653">
    <cfRule type="colorScale" priority="471">
      <colorScale>
        <cfvo type="num" val="3"/>
        <cfvo type="max"/>
        <color theme="5"/>
        <color rgb="FF92D050"/>
      </colorScale>
    </cfRule>
  </conditionalFormatting>
  <conditionalFormatting sqref="L1659:L1663">
    <cfRule type="colorScale" priority="470">
      <colorScale>
        <cfvo type="num" val="3"/>
        <cfvo type="max"/>
        <color theme="5"/>
        <color rgb="FF92D050"/>
      </colorScale>
    </cfRule>
  </conditionalFormatting>
  <conditionalFormatting sqref="S1674">
    <cfRule type="colorScale" priority="469">
      <colorScale>
        <cfvo type="num" val="3"/>
        <cfvo type="max"/>
        <color theme="5"/>
        <color rgb="FF92D050"/>
      </colorScale>
    </cfRule>
  </conditionalFormatting>
  <conditionalFormatting sqref="S1666:S1670">
    <cfRule type="colorScale" priority="468">
      <colorScale>
        <cfvo type="num" val="3"/>
        <cfvo type="max"/>
        <color theme="5"/>
        <color rgb="FF92D050"/>
      </colorScale>
    </cfRule>
  </conditionalFormatting>
  <conditionalFormatting sqref="L1681">
    <cfRule type="colorScale" priority="467">
      <colorScale>
        <cfvo type="num" val="3"/>
        <cfvo type="max"/>
        <color theme="5"/>
        <color rgb="FF92D050"/>
      </colorScale>
    </cfRule>
  </conditionalFormatting>
  <conditionalFormatting sqref="L1687:L1691">
    <cfRule type="colorScale" priority="466">
      <colorScale>
        <cfvo type="num" val="3"/>
        <cfvo type="max"/>
        <color theme="5"/>
        <color rgb="FF92D050"/>
      </colorScale>
    </cfRule>
  </conditionalFormatting>
  <conditionalFormatting sqref="L1682">
    <cfRule type="colorScale" priority="465">
      <colorScale>
        <cfvo type="num" val="1"/>
        <cfvo type="max"/>
        <color theme="5"/>
        <color rgb="FF92D050"/>
      </colorScale>
    </cfRule>
  </conditionalFormatting>
  <conditionalFormatting sqref="S1675">
    <cfRule type="colorScale" priority="464">
      <colorScale>
        <cfvo type="num" val="1"/>
        <cfvo type="max"/>
        <color theme="5"/>
        <color rgb="FF92D050"/>
      </colorScale>
    </cfRule>
  </conditionalFormatting>
  <conditionalFormatting sqref="L1654">
    <cfRule type="colorScale" priority="463">
      <colorScale>
        <cfvo type="num" val="1"/>
        <cfvo type="max"/>
        <color theme="5"/>
        <color rgb="FF92D050"/>
      </colorScale>
    </cfRule>
  </conditionalFormatting>
  <conditionalFormatting sqref="L1694">
    <cfRule type="colorScale" priority="462">
      <colorScale>
        <cfvo type="num" val="$I$14"/>
        <cfvo type="max"/>
        <color theme="5"/>
        <color rgb="FF92D050"/>
      </colorScale>
    </cfRule>
  </conditionalFormatting>
  <conditionalFormatting sqref="L1701:L1705">
    <cfRule type="colorScale" priority="461">
      <colorScale>
        <cfvo type="num" val="$I$14"/>
        <cfvo type="max"/>
        <color theme="5"/>
        <color rgb="FF92D050"/>
      </colorScale>
    </cfRule>
  </conditionalFormatting>
  <conditionalFormatting sqref="L1708:L1712">
    <cfRule type="colorScale" priority="460">
      <colorScale>
        <cfvo type="num" val="$I$14"/>
        <cfvo type="max"/>
        <color theme="5"/>
        <color rgb="FF92D050"/>
      </colorScale>
    </cfRule>
  </conditionalFormatting>
  <conditionalFormatting sqref="L1719">
    <cfRule type="colorScale" priority="459">
      <colorScale>
        <cfvo type="num" val="$I$14"/>
        <cfvo type="max"/>
        <color theme="5"/>
        <color rgb="FF92D050"/>
      </colorScale>
    </cfRule>
  </conditionalFormatting>
  <conditionalFormatting sqref="L1718">
    <cfRule type="colorScale" priority="458">
      <colorScale>
        <cfvo type="num" val="$I$14"/>
        <cfvo type="max"/>
        <color theme="5"/>
        <color rgb="FF92D050"/>
      </colorScale>
    </cfRule>
  </conditionalFormatting>
  <conditionalFormatting sqref="L1717">
    <cfRule type="colorScale" priority="457">
      <colorScale>
        <cfvo type="num" val="$I$14"/>
        <cfvo type="max"/>
        <color theme="5"/>
        <color rgb="FF92D050"/>
      </colorScale>
    </cfRule>
  </conditionalFormatting>
  <conditionalFormatting sqref="L1716">
    <cfRule type="colorScale" priority="456">
      <colorScale>
        <cfvo type="num" val="$I$14"/>
        <cfvo type="max"/>
        <color theme="5"/>
        <color rgb="FF92D050"/>
      </colorScale>
    </cfRule>
  </conditionalFormatting>
  <conditionalFormatting sqref="L1715">
    <cfRule type="colorScale" priority="455">
      <colorScale>
        <cfvo type="num" val="$I$14"/>
        <cfvo type="max"/>
        <color theme="5"/>
        <color rgb="FF92D050"/>
      </colorScale>
    </cfRule>
  </conditionalFormatting>
  <conditionalFormatting sqref="L1722:L1726">
    <cfRule type="colorScale" priority="454">
      <colorScale>
        <cfvo type="num" val="$I$14"/>
        <cfvo type="max"/>
        <color theme="5"/>
        <color rgb="FF92D050"/>
      </colorScale>
    </cfRule>
  </conditionalFormatting>
  <conditionalFormatting sqref="S1729:S1733">
    <cfRule type="colorScale" priority="453">
      <colorScale>
        <cfvo type="num" val="$I$14"/>
        <cfvo type="max"/>
        <color theme="5"/>
        <color rgb="FF92D050"/>
      </colorScale>
    </cfRule>
  </conditionalFormatting>
  <conditionalFormatting sqref="S1722">
    <cfRule type="colorScale" priority="452">
      <colorScale>
        <cfvo type="num" val="$I$14"/>
        <cfvo type="max"/>
        <color theme="5"/>
        <color rgb="FF92D050"/>
      </colorScale>
    </cfRule>
  </conditionalFormatting>
  <conditionalFormatting sqref="S1715">
    <cfRule type="colorScale" priority="451">
      <colorScale>
        <cfvo type="num" val="$I$14"/>
        <cfvo type="max"/>
        <color theme="5"/>
        <color rgb="FF92D050"/>
      </colorScale>
    </cfRule>
  </conditionalFormatting>
  <conditionalFormatting sqref="S1694:S1698">
    <cfRule type="colorScale" priority="450">
      <colorScale>
        <cfvo type="num" val="$I$14"/>
        <cfvo type="max"/>
        <color theme="5"/>
        <color rgb="FF92D050"/>
      </colorScale>
    </cfRule>
  </conditionalFormatting>
  <conditionalFormatting sqref="L1695">
    <cfRule type="colorScale" priority="449">
      <colorScale>
        <cfvo type="num" val="3"/>
        <cfvo type="max"/>
        <color theme="5"/>
        <color rgb="FF92D050"/>
      </colorScale>
    </cfRule>
  </conditionalFormatting>
  <conditionalFormatting sqref="S1701:S1705">
    <cfRule type="colorScale" priority="448">
      <colorScale>
        <cfvo type="num" val="3"/>
        <cfvo type="max"/>
        <color theme="5"/>
        <color rgb="FF92D050"/>
      </colorScale>
    </cfRule>
  </conditionalFormatting>
  <conditionalFormatting sqref="S1708:S1712">
    <cfRule type="colorScale" priority="447">
      <colorScale>
        <cfvo type="num" val="3"/>
        <cfvo type="max"/>
        <color theme="5"/>
        <color rgb="FF92D050"/>
      </colorScale>
    </cfRule>
  </conditionalFormatting>
  <conditionalFormatting sqref="S1716">
    <cfRule type="colorScale" priority="446">
      <colorScale>
        <cfvo type="num" val="3"/>
        <cfvo type="max"/>
        <color theme="5"/>
        <color rgb="FF92D050"/>
      </colorScale>
    </cfRule>
  </conditionalFormatting>
  <conditionalFormatting sqref="S1723">
    <cfRule type="colorScale" priority="445">
      <colorScale>
        <cfvo type="num" val="3"/>
        <cfvo type="max"/>
        <color theme="5"/>
        <color rgb="FF92D050"/>
      </colorScale>
    </cfRule>
  </conditionalFormatting>
  <conditionalFormatting sqref="L1729:L1733">
    <cfRule type="colorScale" priority="444">
      <colorScale>
        <cfvo type="num" val="3"/>
        <cfvo type="max"/>
        <color theme="5"/>
        <color rgb="FF92D050"/>
      </colorScale>
    </cfRule>
  </conditionalFormatting>
  <conditionalFormatting sqref="S1717">
    <cfRule type="colorScale" priority="443">
      <colorScale>
        <cfvo type="num" val="1"/>
        <cfvo type="max"/>
        <color theme="5"/>
        <color rgb="FF92D050"/>
      </colorScale>
    </cfRule>
  </conditionalFormatting>
  <conditionalFormatting sqref="S1724">
    <cfRule type="colorScale" priority="442">
      <colorScale>
        <cfvo type="num" val="1"/>
        <cfvo type="max"/>
        <color theme="5"/>
        <color rgb="FF92D050"/>
      </colorScale>
    </cfRule>
  </conditionalFormatting>
  <conditionalFormatting sqref="L1696">
    <cfRule type="colorScale" priority="441">
      <colorScale>
        <cfvo type="num" val="1"/>
        <cfvo type="max"/>
        <color theme="5"/>
        <color rgb="FF92D050"/>
      </colorScale>
    </cfRule>
  </conditionalFormatting>
  <conditionalFormatting sqref="L1736">
    <cfRule type="colorScale" priority="440">
      <colorScale>
        <cfvo type="num" val="$I$14"/>
        <cfvo type="max"/>
        <color theme="5"/>
        <color rgb="FF92D050"/>
      </colorScale>
    </cfRule>
  </conditionalFormatting>
  <conditionalFormatting sqref="L1750:L1754">
    <cfRule type="colorScale" priority="439">
      <colorScale>
        <cfvo type="num" val="$I$14"/>
        <cfvo type="max"/>
        <color theme="5"/>
        <color rgb="FF92D050"/>
      </colorScale>
    </cfRule>
  </conditionalFormatting>
  <conditionalFormatting sqref="L1757:L1761">
    <cfRule type="colorScale" priority="438">
      <colorScale>
        <cfvo type="num" val="$I$14"/>
        <cfvo type="max"/>
        <color theme="5"/>
        <color rgb="FF92D050"/>
      </colorScale>
    </cfRule>
  </conditionalFormatting>
  <conditionalFormatting sqref="L1764">
    <cfRule type="colorScale" priority="437">
      <colorScale>
        <cfvo type="num" val="$I$14"/>
        <cfvo type="max"/>
        <color theme="5"/>
        <color rgb="FF92D050"/>
      </colorScale>
    </cfRule>
  </conditionalFormatting>
  <conditionalFormatting sqref="S1764:S1768">
    <cfRule type="colorScale" priority="436">
      <colorScale>
        <cfvo type="num" val="$I$14"/>
        <cfvo type="max"/>
        <color theme="5"/>
        <color rgb="FF92D050"/>
      </colorScale>
    </cfRule>
  </conditionalFormatting>
  <conditionalFormatting sqref="S1771:S1775">
    <cfRule type="colorScale" priority="435">
      <colorScale>
        <cfvo type="num" val="$I$14"/>
        <cfvo type="max"/>
        <color theme="5"/>
        <color rgb="FF92D050"/>
      </colorScale>
    </cfRule>
  </conditionalFormatting>
  <conditionalFormatting sqref="S1757">
    <cfRule type="colorScale" priority="434">
      <colorScale>
        <cfvo type="num" val="$I$14"/>
        <cfvo type="max"/>
        <color theme="5"/>
        <color rgb="FF92D050"/>
      </colorScale>
    </cfRule>
  </conditionalFormatting>
  <conditionalFormatting sqref="S1743:S1747">
    <cfRule type="colorScale" priority="433">
      <colorScale>
        <cfvo type="num" val="$I$14"/>
        <cfvo type="max"/>
        <color theme="5"/>
        <color rgb="FF92D050"/>
      </colorScale>
    </cfRule>
  </conditionalFormatting>
  <conditionalFormatting sqref="S1736:S1740">
    <cfRule type="colorScale" priority="432">
      <colorScale>
        <cfvo type="num" val="$I$14"/>
        <cfvo type="max"/>
        <color theme="5"/>
        <color rgb="FF92D050"/>
      </colorScale>
    </cfRule>
  </conditionalFormatting>
  <conditionalFormatting sqref="L1737">
    <cfRule type="colorScale" priority="431">
      <colorScale>
        <cfvo type="num" val="3"/>
        <cfvo type="max"/>
        <color theme="5"/>
        <color rgb="FF92D050"/>
      </colorScale>
    </cfRule>
  </conditionalFormatting>
  <conditionalFormatting sqref="L1743:L1747">
    <cfRule type="colorScale" priority="430">
      <colorScale>
        <cfvo type="num" val="3"/>
        <cfvo type="max"/>
        <color theme="5"/>
        <color rgb="FF92D050"/>
      </colorScale>
    </cfRule>
  </conditionalFormatting>
  <conditionalFormatting sqref="S1758">
    <cfRule type="colorScale" priority="429">
      <colorScale>
        <cfvo type="num" val="3"/>
        <cfvo type="max"/>
        <color theme="5"/>
        <color rgb="FF92D050"/>
      </colorScale>
    </cfRule>
  </conditionalFormatting>
  <conditionalFormatting sqref="S1750:S1754">
    <cfRule type="colorScale" priority="428">
      <colorScale>
        <cfvo type="num" val="3"/>
        <cfvo type="max"/>
        <color theme="5"/>
        <color rgb="FF92D050"/>
      </colorScale>
    </cfRule>
  </conditionalFormatting>
  <conditionalFormatting sqref="L1765">
    <cfRule type="colorScale" priority="427">
      <colorScale>
        <cfvo type="num" val="3"/>
        <cfvo type="max"/>
        <color theme="5"/>
        <color rgb="FF92D050"/>
      </colorScale>
    </cfRule>
  </conditionalFormatting>
  <conditionalFormatting sqref="L1771:L1775">
    <cfRule type="colorScale" priority="426">
      <colorScale>
        <cfvo type="num" val="3"/>
        <cfvo type="max"/>
        <color theme="5"/>
        <color rgb="FF92D050"/>
      </colorScale>
    </cfRule>
  </conditionalFormatting>
  <conditionalFormatting sqref="L1766">
    <cfRule type="colorScale" priority="425">
      <colorScale>
        <cfvo type="num" val="1"/>
        <cfvo type="max"/>
        <color theme="5"/>
        <color rgb="FF92D050"/>
      </colorScale>
    </cfRule>
  </conditionalFormatting>
  <conditionalFormatting sqref="S1759">
    <cfRule type="colorScale" priority="424">
      <colorScale>
        <cfvo type="num" val="1"/>
        <cfvo type="max"/>
        <color theme="5"/>
        <color rgb="FF92D050"/>
      </colorScale>
    </cfRule>
  </conditionalFormatting>
  <conditionalFormatting sqref="L1738">
    <cfRule type="colorScale" priority="423">
      <colorScale>
        <cfvo type="num" val="1"/>
        <cfvo type="max"/>
        <color theme="5"/>
        <color rgb="FF92D050"/>
      </colorScale>
    </cfRule>
  </conditionalFormatting>
  <conditionalFormatting sqref="L1778">
    <cfRule type="colorScale" priority="422">
      <colorScale>
        <cfvo type="num" val="$I$14"/>
        <cfvo type="max"/>
        <color theme="5"/>
        <color rgb="FF92D050"/>
      </colorScale>
    </cfRule>
  </conditionalFormatting>
  <conditionalFormatting sqref="L1785:L1789">
    <cfRule type="colorScale" priority="421">
      <colorScale>
        <cfvo type="num" val="$I$14"/>
        <cfvo type="max"/>
        <color theme="5"/>
        <color rgb="FF92D050"/>
      </colorScale>
    </cfRule>
  </conditionalFormatting>
  <conditionalFormatting sqref="L1792:L1796">
    <cfRule type="colorScale" priority="420">
      <colorScale>
        <cfvo type="num" val="$I$14"/>
        <cfvo type="max"/>
        <color theme="5"/>
        <color rgb="FF92D050"/>
      </colorScale>
    </cfRule>
  </conditionalFormatting>
  <conditionalFormatting sqref="L1803">
    <cfRule type="colorScale" priority="419">
      <colorScale>
        <cfvo type="num" val="$I$14"/>
        <cfvo type="max"/>
        <color theme="5"/>
        <color rgb="FF92D050"/>
      </colorScale>
    </cfRule>
  </conditionalFormatting>
  <conditionalFormatting sqref="L1802">
    <cfRule type="colorScale" priority="418">
      <colorScale>
        <cfvo type="num" val="$I$14"/>
        <cfvo type="max"/>
        <color theme="5"/>
        <color rgb="FF92D050"/>
      </colorScale>
    </cfRule>
  </conditionalFormatting>
  <conditionalFormatting sqref="L1801">
    <cfRule type="colorScale" priority="417">
      <colorScale>
        <cfvo type="num" val="$I$14"/>
        <cfvo type="max"/>
        <color theme="5"/>
        <color rgb="FF92D050"/>
      </colorScale>
    </cfRule>
  </conditionalFormatting>
  <conditionalFormatting sqref="L1800">
    <cfRule type="colorScale" priority="416">
      <colorScale>
        <cfvo type="num" val="$I$14"/>
        <cfvo type="max"/>
        <color theme="5"/>
        <color rgb="FF92D050"/>
      </colorScale>
    </cfRule>
  </conditionalFormatting>
  <conditionalFormatting sqref="L1799">
    <cfRule type="colorScale" priority="415">
      <colorScale>
        <cfvo type="num" val="$I$14"/>
        <cfvo type="max"/>
        <color theme="5"/>
        <color rgb="FF92D050"/>
      </colorScale>
    </cfRule>
  </conditionalFormatting>
  <conditionalFormatting sqref="L1806:L1810">
    <cfRule type="colorScale" priority="414">
      <colorScale>
        <cfvo type="num" val="$I$14"/>
        <cfvo type="max"/>
        <color theme="5"/>
        <color rgb="FF92D050"/>
      </colorScale>
    </cfRule>
  </conditionalFormatting>
  <conditionalFormatting sqref="S1813:S1817">
    <cfRule type="colorScale" priority="413">
      <colorScale>
        <cfvo type="num" val="$I$14"/>
        <cfvo type="max"/>
        <color theme="5"/>
        <color rgb="FF92D050"/>
      </colorScale>
    </cfRule>
  </conditionalFormatting>
  <conditionalFormatting sqref="S1806">
    <cfRule type="colorScale" priority="412">
      <colorScale>
        <cfvo type="num" val="$I$14"/>
        <cfvo type="max"/>
        <color theme="5"/>
        <color rgb="FF92D050"/>
      </colorScale>
    </cfRule>
  </conditionalFormatting>
  <conditionalFormatting sqref="S1799">
    <cfRule type="colorScale" priority="411">
      <colorScale>
        <cfvo type="num" val="$I$14"/>
        <cfvo type="max"/>
        <color theme="5"/>
        <color rgb="FF92D050"/>
      </colorScale>
    </cfRule>
  </conditionalFormatting>
  <conditionalFormatting sqref="S1778:S1782">
    <cfRule type="colorScale" priority="410">
      <colorScale>
        <cfvo type="num" val="$I$14"/>
        <cfvo type="max"/>
        <color theme="5"/>
        <color rgb="FF92D050"/>
      </colorScale>
    </cfRule>
  </conditionalFormatting>
  <conditionalFormatting sqref="L1779">
    <cfRule type="colorScale" priority="409">
      <colorScale>
        <cfvo type="num" val="3"/>
        <cfvo type="max"/>
        <color theme="5"/>
        <color rgb="FF92D050"/>
      </colorScale>
    </cfRule>
  </conditionalFormatting>
  <conditionalFormatting sqref="S1785:S1789">
    <cfRule type="colorScale" priority="408">
      <colorScale>
        <cfvo type="num" val="3"/>
        <cfvo type="max"/>
        <color theme="5"/>
        <color rgb="FF92D050"/>
      </colorScale>
    </cfRule>
  </conditionalFormatting>
  <conditionalFormatting sqref="S1792:S1796">
    <cfRule type="colorScale" priority="407">
      <colorScale>
        <cfvo type="num" val="3"/>
        <cfvo type="max"/>
        <color theme="5"/>
        <color rgb="FF92D050"/>
      </colorScale>
    </cfRule>
  </conditionalFormatting>
  <conditionalFormatting sqref="S1800">
    <cfRule type="colorScale" priority="406">
      <colorScale>
        <cfvo type="num" val="3"/>
        <cfvo type="max"/>
        <color theme="5"/>
        <color rgb="FF92D050"/>
      </colorScale>
    </cfRule>
  </conditionalFormatting>
  <conditionalFormatting sqref="S1807">
    <cfRule type="colorScale" priority="405">
      <colorScale>
        <cfvo type="num" val="3"/>
        <cfvo type="max"/>
        <color theme="5"/>
        <color rgb="FF92D050"/>
      </colorScale>
    </cfRule>
  </conditionalFormatting>
  <conditionalFormatting sqref="L1813:L1817">
    <cfRule type="colorScale" priority="404">
      <colorScale>
        <cfvo type="num" val="3"/>
        <cfvo type="max"/>
        <color theme="5"/>
        <color rgb="FF92D050"/>
      </colorScale>
    </cfRule>
  </conditionalFormatting>
  <conditionalFormatting sqref="S1801">
    <cfRule type="colorScale" priority="403">
      <colorScale>
        <cfvo type="num" val="1"/>
        <cfvo type="max"/>
        <color theme="5"/>
        <color rgb="FF92D050"/>
      </colorScale>
    </cfRule>
  </conditionalFormatting>
  <conditionalFormatting sqref="S1808">
    <cfRule type="colorScale" priority="402">
      <colorScale>
        <cfvo type="num" val="1"/>
        <cfvo type="max"/>
        <color theme="5"/>
        <color rgb="FF92D050"/>
      </colorScale>
    </cfRule>
  </conditionalFormatting>
  <conditionalFormatting sqref="L1780">
    <cfRule type="colorScale" priority="401">
      <colorScale>
        <cfvo type="num" val="1"/>
        <cfvo type="max"/>
        <color theme="5"/>
        <color rgb="FF92D050"/>
      </colorScale>
    </cfRule>
  </conditionalFormatting>
  <conditionalFormatting sqref="L1820">
    <cfRule type="colorScale" priority="400">
      <colorScale>
        <cfvo type="num" val="$I$14"/>
        <cfvo type="max"/>
        <color theme="5"/>
        <color rgb="FF92D050"/>
      </colorScale>
    </cfRule>
  </conditionalFormatting>
  <conditionalFormatting sqref="L1834:L1838">
    <cfRule type="colorScale" priority="399">
      <colorScale>
        <cfvo type="num" val="$I$14"/>
        <cfvo type="max"/>
        <color theme="5"/>
        <color rgb="FF92D050"/>
      </colorScale>
    </cfRule>
  </conditionalFormatting>
  <conditionalFormatting sqref="L1841:L1845">
    <cfRule type="colorScale" priority="398">
      <colorScale>
        <cfvo type="num" val="$I$14"/>
        <cfvo type="max"/>
        <color theme="5"/>
        <color rgb="FF92D050"/>
      </colorScale>
    </cfRule>
  </conditionalFormatting>
  <conditionalFormatting sqref="L1848">
    <cfRule type="colorScale" priority="397">
      <colorScale>
        <cfvo type="num" val="$I$14"/>
        <cfvo type="max"/>
        <color theme="5"/>
        <color rgb="FF92D050"/>
      </colorScale>
    </cfRule>
  </conditionalFormatting>
  <conditionalFormatting sqref="S1848:S1852">
    <cfRule type="colorScale" priority="396">
      <colorScale>
        <cfvo type="num" val="$I$14"/>
        <cfvo type="max"/>
        <color theme="5"/>
        <color rgb="FF92D050"/>
      </colorScale>
    </cfRule>
  </conditionalFormatting>
  <conditionalFormatting sqref="S1855:S1859">
    <cfRule type="colorScale" priority="395">
      <colorScale>
        <cfvo type="num" val="$I$14"/>
        <cfvo type="max"/>
        <color theme="5"/>
        <color rgb="FF92D050"/>
      </colorScale>
    </cfRule>
  </conditionalFormatting>
  <conditionalFormatting sqref="S1841">
    <cfRule type="colorScale" priority="394">
      <colorScale>
        <cfvo type="num" val="$I$14"/>
        <cfvo type="max"/>
        <color theme="5"/>
        <color rgb="FF92D050"/>
      </colorScale>
    </cfRule>
  </conditionalFormatting>
  <conditionalFormatting sqref="S1827:S1831">
    <cfRule type="colorScale" priority="393">
      <colorScale>
        <cfvo type="num" val="$I$14"/>
        <cfvo type="max"/>
        <color theme="5"/>
        <color rgb="FF92D050"/>
      </colorScale>
    </cfRule>
  </conditionalFormatting>
  <conditionalFormatting sqref="S1820:S1824">
    <cfRule type="colorScale" priority="392">
      <colorScale>
        <cfvo type="num" val="$I$14"/>
        <cfvo type="max"/>
        <color theme="5"/>
        <color rgb="FF92D050"/>
      </colorScale>
    </cfRule>
  </conditionalFormatting>
  <conditionalFormatting sqref="L1821">
    <cfRule type="colorScale" priority="391">
      <colorScale>
        <cfvo type="num" val="3"/>
        <cfvo type="max"/>
        <color theme="5"/>
        <color rgb="FF92D050"/>
      </colorScale>
    </cfRule>
  </conditionalFormatting>
  <conditionalFormatting sqref="L1827:L1831">
    <cfRule type="colorScale" priority="390">
      <colorScale>
        <cfvo type="num" val="3"/>
        <cfvo type="max"/>
        <color theme="5"/>
        <color rgb="FF92D050"/>
      </colorScale>
    </cfRule>
  </conditionalFormatting>
  <conditionalFormatting sqref="S1842">
    <cfRule type="colorScale" priority="389">
      <colorScale>
        <cfvo type="num" val="3"/>
        <cfvo type="max"/>
        <color theme="5"/>
        <color rgb="FF92D050"/>
      </colorScale>
    </cfRule>
  </conditionalFormatting>
  <conditionalFormatting sqref="S1834:S1838">
    <cfRule type="colorScale" priority="388">
      <colorScale>
        <cfvo type="num" val="3"/>
        <cfvo type="max"/>
        <color theme="5"/>
        <color rgb="FF92D050"/>
      </colorScale>
    </cfRule>
  </conditionalFormatting>
  <conditionalFormatting sqref="L1849">
    <cfRule type="colorScale" priority="387">
      <colorScale>
        <cfvo type="num" val="3"/>
        <cfvo type="max"/>
        <color theme="5"/>
        <color rgb="FF92D050"/>
      </colorScale>
    </cfRule>
  </conditionalFormatting>
  <conditionalFormatting sqref="L1855:L1859">
    <cfRule type="colorScale" priority="386">
      <colorScale>
        <cfvo type="num" val="3"/>
        <cfvo type="max"/>
        <color theme="5"/>
        <color rgb="FF92D050"/>
      </colorScale>
    </cfRule>
  </conditionalFormatting>
  <conditionalFormatting sqref="L1850">
    <cfRule type="colorScale" priority="385">
      <colorScale>
        <cfvo type="num" val="1"/>
        <cfvo type="max"/>
        <color theme="5"/>
        <color rgb="FF92D050"/>
      </colorScale>
    </cfRule>
  </conditionalFormatting>
  <conditionalFormatting sqref="S1843">
    <cfRule type="colorScale" priority="384">
      <colorScale>
        <cfvo type="num" val="1"/>
        <cfvo type="max"/>
        <color theme="5"/>
        <color rgb="FF92D050"/>
      </colorScale>
    </cfRule>
  </conditionalFormatting>
  <conditionalFormatting sqref="L1822">
    <cfRule type="colorScale" priority="383">
      <colorScale>
        <cfvo type="num" val="1"/>
        <cfvo type="max"/>
        <color theme="5"/>
        <color rgb="FF92D050"/>
      </colorScale>
    </cfRule>
  </conditionalFormatting>
  <conditionalFormatting sqref="L1862">
    <cfRule type="colorScale" priority="382">
      <colorScale>
        <cfvo type="num" val="$I$14"/>
        <cfvo type="max"/>
        <color theme="5"/>
        <color rgb="FF92D050"/>
      </colorScale>
    </cfRule>
  </conditionalFormatting>
  <conditionalFormatting sqref="L1869:L1873">
    <cfRule type="colorScale" priority="381">
      <colorScale>
        <cfvo type="num" val="$I$14"/>
        <cfvo type="max"/>
        <color theme="5"/>
        <color rgb="FF92D050"/>
      </colorScale>
    </cfRule>
  </conditionalFormatting>
  <conditionalFormatting sqref="L1876:L1880">
    <cfRule type="colorScale" priority="380">
      <colorScale>
        <cfvo type="num" val="$I$14"/>
        <cfvo type="max"/>
        <color theme="5"/>
        <color rgb="FF92D050"/>
      </colorScale>
    </cfRule>
  </conditionalFormatting>
  <conditionalFormatting sqref="L1887">
    <cfRule type="colorScale" priority="379">
      <colorScale>
        <cfvo type="num" val="$I$14"/>
        <cfvo type="max"/>
        <color theme="5"/>
        <color rgb="FF92D050"/>
      </colorScale>
    </cfRule>
  </conditionalFormatting>
  <conditionalFormatting sqref="L1886">
    <cfRule type="colorScale" priority="378">
      <colorScale>
        <cfvo type="num" val="$I$14"/>
        <cfvo type="max"/>
        <color theme="5"/>
        <color rgb="FF92D050"/>
      </colorScale>
    </cfRule>
  </conditionalFormatting>
  <conditionalFormatting sqref="L1885">
    <cfRule type="colorScale" priority="377">
      <colorScale>
        <cfvo type="num" val="$I$14"/>
        <cfvo type="max"/>
        <color theme="5"/>
        <color rgb="FF92D050"/>
      </colorScale>
    </cfRule>
  </conditionalFormatting>
  <conditionalFormatting sqref="L1884">
    <cfRule type="colorScale" priority="376">
      <colorScale>
        <cfvo type="num" val="$I$14"/>
        <cfvo type="max"/>
        <color theme="5"/>
        <color rgb="FF92D050"/>
      </colorScale>
    </cfRule>
  </conditionalFormatting>
  <conditionalFormatting sqref="L1883">
    <cfRule type="colorScale" priority="375">
      <colorScale>
        <cfvo type="num" val="$I$14"/>
        <cfvo type="max"/>
        <color theme="5"/>
        <color rgb="FF92D050"/>
      </colorScale>
    </cfRule>
  </conditionalFormatting>
  <conditionalFormatting sqref="L1890:L1894">
    <cfRule type="colorScale" priority="374">
      <colorScale>
        <cfvo type="num" val="$I$14"/>
        <cfvo type="max"/>
        <color theme="5"/>
        <color rgb="FF92D050"/>
      </colorScale>
    </cfRule>
  </conditionalFormatting>
  <conditionalFormatting sqref="S1897:S1901">
    <cfRule type="colorScale" priority="373">
      <colorScale>
        <cfvo type="num" val="$I$14"/>
        <cfvo type="max"/>
        <color theme="5"/>
        <color rgb="FF92D050"/>
      </colorScale>
    </cfRule>
  </conditionalFormatting>
  <conditionalFormatting sqref="S1890">
    <cfRule type="colorScale" priority="372">
      <colorScale>
        <cfvo type="num" val="$I$14"/>
        <cfvo type="max"/>
        <color theme="5"/>
        <color rgb="FF92D050"/>
      </colorScale>
    </cfRule>
  </conditionalFormatting>
  <conditionalFormatting sqref="S1883">
    <cfRule type="colorScale" priority="371">
      <colorScale>
        <cfvo type="num" val="$I$14"/>
        <cfvo type="max"/>
        <color theme="5"/>
        <color rgb="FF92D050"/>
      </colorScale>
    </cfRule>
  </conditionalFormatting>
  <conditionalFormatting sqref="S1862:S1866">
    <cfRule type="colorScale" priority="370">
      <colorScale>
        <cfvo type="num" val="$I$14"/>
        <cfvo type="max"/>
        <color theme="5"/>
        <color rgb="FF92D050"/>
      </colorScale>
    </cfRule>
  </conditionalFormatting>
  <conditionalFormatting sqref="L1863">
    <cfRule type="colorScale" priority="369">
      <colorScale>
        <cfvo type="num" val="3"/>
        <cfvo type="max"/>
        <color theme="5"/>
        <color rgb="FF92D050"/>
      </colorScale>
    </cfRule>
  </conditionalFormatting>
  <conditionalFormatting sqref="S1869:S1873">
    <cfRule type="colorScale" priority="368">
      <colorScale>
        <cfvo type="num" val="3"/>
        <cfvo type="max"/>
        <color theme="5"/>
        <color rgb="FF92D050"/>
      </colorScale>
    </cfRule>
  </conditionalFormatting>
  <conditionalFormatting sqref="S1876:S1880">
    <cfRule type="colorScale" priority="367">
      <colorScale>
        <cfvo type="num" val="3"/>
        <cfvo type="max"/>
        <color theme="5"/>
        <color rgb="FF92D050"/>
      </colorScale>
    </cfRule>
  </conditionalFormatting>
  <conditionalFormatting sqref="S1884">
    <cfRule type="colorScale" priority="366">
      <colorScale>
        <cfvo type="num" val="3"/>
        <cfvo type="max"/>
        <color theme="5"/>
        <color rgb="FF92D050"/>
      </colorScale>
    </cfRule>
  </conditionalFormatting>
  <conditionalFormatting sqref="S1891">
    <cfRule type="colorScale" priority="365">
      <colorScale>
        <cfvo type="num" val="3"/>
        <cfvo type="max"/>
        <color theme="5"/>
        <color rgb="FF92D050"/>
      </colorScale>
    </cfRule>
  </conditionalFormatting>
  <conditionalFormatting sqref="L1897:L1901">
    <cfRule type="colorScale" priority="364">
      <colorScale>
        <cfvo type="num" val="3"/>
        <cfvo type="max"/>
        <color theme="5"/>
        <color rgb="FF92D050"/>
      </colorScale>
    </cfRule>
  </conditionalFormatting>
  <conditionalFormatting sqref="S1885">
    <cfRule type="colorScale" priority="363">
      <colorScale>
        <cfvo type="num" val="1"/>
        <cfvo type="max"/>
        <color theme="5"/>
        <color rgb="FF92D050"/>
      </colorScale>
    </cfRule>
  </conditionalFormatting>
  <conditionalFormatting sqref="S1892">
    <cfRule type="colorScale" priority="362">
      <colorScale>
        <cfvo type="num" val="1"/>
        <cfvo type="max"/>
        <color theme="5"/>
        <color rgb="FF92D050"/>
      </colorScale>
    </cfRule>
  </conditionalFormatting>
  <conditionalFormatting sqref="L1864">
    <cfRule type="colorScale" priority="361">
      <colorScale>
        <cfvo type="num" val="1"/>
        <cfvo type="max"/>
        <color theme="5"/>
        <color rgb="FF92D050"/>
      </colorScale>
    </cfRule>
  </conditionalFormatting>
  <conditionalFormatting sqref="L1904">
    <cfRule type="colorScale" priority="360">
      <colorScale>
        <cfvo type="num" val="$I$14"/>
        <cfvo type="max"/>
        <color theme="5"/>
        <color rgb="FF92D050"/>
      </colorScale>
    </cfRule>
  </conditionalFormatting>
  <conditionalFormatting sqref="L1918:L1922">
    <cfRule type="colorScale" priority="359">
      <colorScale>
        <cfvo type="num" val="$I$14"/>
        <cfvo type="max"/>
        <color theme="5"/>
        <color rgb="FF92D050"/>
      </colorScale>
    </cfRule>
  </conditionalFormatting>
  <conditionalFormatting sqref="L1925:L1929">
    <cfRule type="colorScale" priority="358">
      <colorScale>
        <cfvo type="num" val="$I$14"/>
        <cfvo type="max"/>
        <color theme="5"/>
        <color rgb="FF92D050"/>
      </colorScale>
    </cfRule>
  </conditionalFormatting>
  <conditionalFormatting sqref="L1932">
    <cfRule type="colorScale" priority="357">
      <colorScale>
        <cfvo type="num" val="$I$14"/>
        <cfvo type="max"/>
        <color theme="5"/>
        <color rgb="FF92D050"/>
      </colorScale>
    </cfRule>
  </conditionalFormatting>
  <conditionalFormatting sqref="S1932:S1936">
    <cfRule type="colorScale" priority="356">
      <colorScale>
        <cfvo type="num" val="$I$14"/>
        <cfvo type="max"/>
        <color theme="5"/>
        <color rgb="FF92D050"/>
      </colorScale>
    </cfRule>
  </conditionalFormatting>
  <conditionalFormatting sqref="S1939:S1943">
    <cfRule type="colorScale" priority="355">
      <colorScale>
        <cfvo type="num" val="$I$14"/>
        <cfvo type="max"/>
        <color theme="5"/>
        <color rgb="FF92D050"/>
      </colorScale>
    </cfRule>
  </conditionalFormatting>
  <conditionalFormatting sqref="S1925">
    <cfRule type="colorScale" priority="354">
      <colorScale>
        <cfvo type="num" val="$I$14"/>
        <cfvo type="max"/>
        <color theme="5"/>
        <color rgb="FF92D050"/>
      </colorScale>
    </cfRule>
  </conditionalFormatting>
  <conditionalFormatting sqref="S1911:S1915">
    <cfRule type="colorScale" priority="353">
      <colorScale>
        <cfvo type="num" val="$I$14"/>
        <cfvo type="max"/>
        <color theme="5"/>
        <color rgb="FF92D050"/>
      </colorScale>
    </cfRule>
  </conditionalFormatting>
  <conditionalFormatting sqref="S1904:S1908">
    <cfRule type="colorScale" priority="352">
      <colorScale>
        <cfvo type="num" val="$I$14"/>
        <cfvo type="max"/>
        <color theme="5"/>
        <color rgb="FF92D050"/>
      </colorScale>
    </cfRule>
  </conditionalFormatting>
  <conditionalFormatting sqref="L1905">
    <cfRule type="colorScale" priority="351">
      <colorScale>
        <cfvo type="num" val="3"/>
        <cfvo type="max"/>
        <color theme="5"/>
        <color rgb="FF92D050"/>
      </colorScale>
    </cfRule>
  </conditionalFormatting>
  <conditionalFormatting sqref="L1911:L1915">
    <cfRule type="colorScale" priority="350">
      <colorScale>
        <cfvo type="num" val="3"/>
        <cfvo type="max"/>
        <color theme="5"/>
        <color rgb="FF92D050"/>
      </colorScale>
    </cfRule>
  </conditionalFormatting>
  <conditionalFormatting sqref="S1926">
    <cfRule type="colorScale" priority="349">
      <colorScale>
        <cfvo type="num" val="3"/>
        <cfvo type="max"/>
        <color theme="5"/>
        <color rgb="FF92D050"/>
      </colorScale>
    </cfRule>
  </conditionalFormatting>
  <conditionalFormatting sqref="S1918:S1922">
    <cfRule type="colorScale" priority="348">
      <colorScale>
        <cfvo type="num" val="3"/>
        <cfvo type="max"/>
        <color theme="5"/>
        <color rgb="FF92D050"/>
      </colorScale>
    </cfRule>
  </conditionalFormatting>
  <conditionalFormatting sqref="L1933">
    <cfRule type="colorScale" priority="347">
      <colorScale>
        <cfvo type="num" val="3"/>
        <cfvo type="max"/>
        <color theme="5"/>
        <color rgb="FF92D050"/>
      </colorScale>
    </cfRule>
  </conditionalFormatting>
  <conditionalFormatting sqref="L1939:L1943">
    <cfRule type="colorScale" priority="346">
      <colorScale>
        <cfvo type="num" val="3"/>
        <cfvo type="max"/>
        <color theme="5"/>
        <color rgb="FF92D050"/>
      </colorScale>
    </cfRule>
  </conditionalFormatting>
  <conditionalFormatting sqref="L1934">
    <cfRule type="colorScale" priority="345">
      <colorScale>
        <cfvo type="num" val="1"/>
        <cfvo type="max"/>
        <color theme="5"/>
        <color rgb="FF92D050"/>
      </colorScale>
    </cfRule>
  </conditionalFormatting>
  <conditionalFormatting sqref="S1927">
    <cfRule type="colorScale" priority="344">
      <colorScale>
        <cfvo type="num" val="1"/>
        <cfvo type="max"/>
        <color theme="5"/>
        <color rgb="FF92D050"/>
      </colorScale>
    </cfRule>
  </conditionalFormatting>
  <conditionalFormatting sqref="L1906">
    <cfRule type="colorScale" priority="343">
      <colorScale>
        <cfvo type="num" val="1"/>
        <cfvo type="max"/>
        <color theme="5"/>
        <color rgb="FF92D050"/>
      </colorScale>
    </cfRule>
  </conditionalFormatting>
  <conditionalFormatting sqref="L1946">
    <cfRule type="colorScale" priority="342">
      <colorScale>
        <cfvo type="num" val="$I$14"/>
        <cfvo type="max"/>
        <color theme="5"/>
        <color rgb="FF92D050"/>
      </colorScale>
    </cfRule>
  </conditionalFormatting>
  <conditionalFormatting sqref="L1953:L1957">
    <cfRule type="colorScale" priority="341">
      <colorScale>
        <cfvo type="num" val="$I$14"/>
        <cfvo type="max"/>
        <color theme="5"/>
        <color rgb="FF92D050"/>
      </colorScale>
    </cfRule>
  </conditionalFormatting>
  <conditionalFormatting sqref="L1960:L1964">
    <cfRule type="colorScale" priority="340">
      <colorScale>
        <cfvo type="num" val="$I$14"/>
        <cfvo type="max"/>
        <color theme="5"/>
        <color rgb="FF92D050"/>
      </colorScale>
    </cfRule>
  </conditionalFormatting>
  <conditionalFormatting sqref="L1971">
    <cfRule type="colorScale" priority="339">
      <colorScale>
        <cfvo type="num" val="$I$14"/>
        <cfvo type="max"/>
        <color theme="5"/>
        <color rgb="FF92D050"/>
      </colorScale>
    </cfRule>
  </conditionalFormatting>
  <conditionalFormatting sqref="L1970">
    <cfRule type="colorScale" priority="338">
      <colorScale>
        <cfvo type="num" val="$I$14"/>
        <cfvo type="max"/>
        <color theme="5"/>
        <color rgb="FF92D050"/>
      </colorScale>
    </cfRule>
  </conditionalFormatting>
  <conditionalFormatting sqref="L1969">
    <cfRule type="colorScale" priority="337">
      <colorScale>
        <cfvo type="num" val="$I$14"/>
        <cfvo type="max"/>
        <color theme="5"/>
        <color rgb="FF92D050"/>
      </colorScale>
    </cfRule>
  </conditionalFormatting>
  <conditionalFormatting sqref="L1968">
    <cfRule type="colorScale" priority="336">
      <colorScale>
        <cfvo type="num" val="$I$14"/>
        <cfvo type="max"/>
        <color theme="5"/>
        <color rgb="FF92D050"/>
      </colorScale>
    </cfRule>
  </conditionalFormatting>
  <conditionalFormatting sqref="L1967">
    <cfRule type="colorScale" priority="335">
      <colorScale>
        <cfvo type="num" val="$I$14"/>
        <cfvo type="max"/>
        <color theme="5"/>
        <color rgb="FF92D050"/>
      </colorScale>
    </cfRule>
  </conditionalFormatting>
  <conditionalFormatting sqref="L1974:L1978">
    <cfRule type="colorScale" priority="334">
      <colorScale>
        <cfvo type="num" val="$I$14"/>
        <cfvo type="max"/>
        <color theme="5"/>
        <color rgb="FF92D050"/>
      </colorScale>
    </cfRule>
  </conditionalFormatting>
  <conditionalFormatting sqref="S1981:S1985">
    <cfRule type="colorScale" priority="333">
      <colorScale>
        <cfvo type="num" val="$I$14"/>
        <cfvo type="max"/>
        <color theme="5"/>
        <color rgb="FF92D050"/>
      </colorScale>
    </cfRule>
  </conditionalFormatting>
  <conditionalFormatting sqref="S1974">
    <cfRule type="colorScale" priority="332">
      <colorScale>
        <cfvo type="num" val="$I$14"/>
        <cfvo type="max"/>
        <color theme="5"/>
        <color rgb="FF92D050"/>
      </colorScale>
    </cfRule>
  </conditionalFormatting>
  <conditionalFormatting sqref="S1967">
    <cfRule type="colorScale" priority="331">
      <colorScale>
        <cfvo type="num" val="$I$14"/>
        <cfvo type="max"/>
        <color theme="5"/>
        <color rgb="FF92D050"/>
      </colorScale>
    </cfRule>
  </conditionalFormatting>
  <conditionalFormatting sqref="S1946:S1950">
    <cfRule type="colorScale" priority="330">
      <colorScale>
        <cfvo type="num" val="$I$14"/>
        <cfvo type="max"/>
        <color theme="5"/>
        <color rgb="FF92D050"/>
      </colorScale>
    </cfRule>
  </conditionalFormatting>
  <conditionalFormatting sqref="L1947">
    <cfRule type="colorScale" priority="329">
      <colorScale>
        <cfvo type="num" val="3"/>
        <cfvo type="max"/>
        <color theme="5"/>
        <color rgb="FF92D050"/>
      </colorScale>
    </cfRule>
  </conditionalFormatting>
  <conditionalFormatting sqref="S1953:S1957">
    <cfRule type="colorScale" priority="328">
      <colorScale>
        <cfvo type="num" val="3"/>
        <cfvo type="max"/>
        <color theme="5"/>
        <color rgb="FF92D050"/>
      </colorScale>
    </cfRule>
  </conditionalFormatting>
  <conditionalFormatting sqref="S1960:S1964">
    <cfRule type="colorScale" priority="327">
      <colorScale>
        <cfvo type="num" val="3"/>
        <cfvo type="max"/>
        <color theme="5"/>
        <color rgb="FF92D050"/>
      </colorScale>
    </cfRule>
  </conditionalFormatting>
  <conditionalFormatting sqref="S1968">
    <cfRule type="colorScale" priority="326">
      <colorScale>
        <cfvo type="num" val="3"/>
        <cfvo type="max"/>
        <color theme="5"/>
        <color rgb="FF92D050"/>
      </colorScale>
    </cfRule>
  </conditionalFormatting>
  <conditionalFormatting sqref="S1975">
    <cfRule type="colorScale" priority="325">
      <colorScale>
        <cfvo type="num" val="3"/>
        <cfvo type="max"/>
        <color theme="5"/>
        <color rgb="FF92D050"/>
      </colorScale>
    </cfRule>
  </conditionalFormatting>
  <conditionalFormatting sqref="L1981:L1985">
    <cfRule type="colorScale" priority="324">
      <colorScale>
        <cfvo type="num" val="3"/>
        <cfvo type="max"/>
        <color theme="5"/>
        <color rgb="FF92D050"/>
      </colorScale>
    </cfRule>
  </conditionalFormatting>
  <conditionalFormatting sqref="S1969">
    <cfRule type="colorScale" priority="323">
      <colorScale>
        <cfvo type="num" val="1"/>
        <cfvo type="max"/>
        <color theme="5"/>
        <color rgb="FF92D050"/>
      </colorScale>
    </cfRule>
  </conditionalFormatting>
  <conditionalFormatting sqref="S1976">
    <cfRule type="colorScale" priority="322">
      <colorScale>
        <cfvo type="num" val="1"/>
        <cfvo type="max"/>
        <color theme="5"/>
        <color rgb="FF92D050"/>
      </colorScale>
    </cfRule>
  </conditionalFormatting>
  <conditionalFormatting sqref="L1948">
    <cfRule type="colorScale" priority="321">
      <colorScale>
        <cfvo type="num" val="1"/>
        <cfvo type="max"/>
        <color theme="5"/>
        <color rgb="FF92D050"/>
      </colorScale>
    </cfRule>
  </conditionalFormatting>
  <conditionalFormatting sqref="L1988">
    <cfRule type="colorScale" priority="320">
      <colorScale>
        <cfvo type="num" val="$I$14"/>
        <cfvo type="max"/>
        <color theme="5"/>
        <color rgb="FF92D050"/>
      </colorScale>
    </cfRule>
  </conditionalFormatting>
  <conditionalFormatting sqref="L2002:L2006">
    <cfRule type="colorScale" priority="319">
      <colorScale>
        <cfvo type="num" val="$I$14"/>
        <cfvo type="max"/>
        <color theme="5"/>
        <color rgb="FF92D050"/>
      </colorScale>
    </cfRule>
  </conditionalFormatting>
  <conditionalFormatting sqref="L2009:L2013">
    <cfRule type="colorScale" priority="318">
      <colorScale>
        <cfvo type="num" val="$I$14"/>
        <cfvo type="max"/>
        <color theme="5"/>
        <color rgb="FF92D050"/>
      </colorScale>
    </cfRule>
  </conditionalFormatting>
  <conditionalFormatting sqref="L2016">
    <cfRule type="colorScale" priority="317">
      <colorScale>
        <cfvo type="num" val="$I$14"/>
        <cfvo type="max"/>
        <color theme="5"/>
        <color rgb="FF92D050"/>
      </colorScale>
    </cfRule>
  </conditionalFormatting>
  <conditionalFormatting sqref="S2016:S2020">
    <cfRule type="colorScale" priority="316">
      <colorScale>
        <cfvo type="num" val="$I$14"/>
        <cfvo type="max"/>
        <color theme="5"/>
        <color rgb="FF92D050"/>
      </colorScale>
    </cfRule>
  </conditionalFormatting>
  <conditionalFormatting sqref="S2023:S2027">
    <cfRule type="colorScale" priority="315">
      <colorScale>
        <cfvo type="num" val="$I$14"/>
        <cfvo type="max"/>
        <color theme="5"/>
        <color rgb="FF92D050"/>
      </colorScale>
    </cfRule>
  </conditionalFormatting>
  <conditionalFormatting sqref="S2009">
    <cfRule type="colorScale" priority="314">
      <colorScale>
        <cfvo type="num" val="$I$14"/>
        <cfvo type="max"/>
        <color theme="5"/>
        <color rgb="FF92D050"/>
      </colorScale>
    </cfRule>
  </conditionalFormatting>
  <conditionalFormatting sqref="S1995:S1999">
    <cfRule type="colorScale" priority="313">
      <colorScale>
        <cfvo type="num" val="$I$14"/>
        <cfvo type="max"/>
        <color theme="5"/>
        <color rgb="FF92D050"/>
      </colorScale>
    </cfRule>
  </conditionalFormatting>
  <conditionalFormatting sqref="S1988:S1992">
    <cfRule type="colorScale" priority="312">
      <colorScale>
        <cfvo type="num" val="$I$14"/>
        <cfvo type="max"/>
        <color theme="5"/>
        <color rgb="FF92D050"/>
      </colorScale>
    </cfRule>
  </conditionalFormatting>
  <conditionalFormatting sqref="L1989">
    <cfRule type="colorScale" priority="311">
      <colorScale>
        <cfvo type="num" val="3"/>
        <cfvo type="max"/>
        <color theme="5"/>
        <color rgb="FF92D050"/>
      </colorScale>
    </cfRule>
  </conditionalFormatting>
  <conditionalFormatting sqref="L1995:L1999">
    <cfRule type="colorScale" priority="310">
      <colorScale>
        <cfvo type="num" val="3"/>
        <cfvo type="max"/>
        <color theme="5"/>
        <color rgb="FF92D050"/>
      </colorScale>
    </cfRule>
  </conditionalFormatting>
  <conditionalFormatting sqref="S2010">
    <cfRule type="colorScale" priority="309">
      <colorScale>
        <cfvo type="num" val="3"/>
        <cfvo type="max"/>
        <color theme="5"/>
        <color rgb="FF92D050"/>
      </colorScale>
    </cfRule>
  </conditionalFormatting>
  <conditionalFormatting sqref="S2002:S2006">
    <cfRule type="colorScale" priority="308">
      <colorScale>
        <cfvo type="num" val="3"/>
        <cfvo type="max"/>
        <color theme="5"/>
        <color rgb="FF92D050"/>
      </colorScale>
    </cfRule>
  </conditionalFormatting>
  <conditionalFormatting sqref="L2017">
    <cfRule type="colorScale" priority="307">
      <colorScale>
        <cfvo type="num" val="3"/>
        <cfvo type="max"/>
        <color theme="5"/>
        <color rgb="FF92D050"/>
      </colorScale>
    </cfRule>
  </conditionalFormatting>
  <conditionalFormatting sqref="L2023:L2027">
    <cfRule type="colorScale" priority="306">
      <colorScale>
        <cfvo type="num" val="3"/>
        <cfvo type="max"/>
        <color theme="5"/>
        <color rgb="FF92D050"/>
      </colorScale>
    </cfRule>
  </conditionalFormatting>
  <conditionalFormatting sqref="L2018">
    <cfRule type="colorScale" priority="305">
      <colorScale>
        <cfvo type="num" val="1"/>
        <cfvo type="max"/>
        <color theme="5"/>
        <color rgb="FF92D050"/>
      </colorScale>
    </cfRule>
  </conditionalFormatting>
  <conditionalFormatting sqref="S2011">
    <cfRule type="colorScale" priority="304">
      <colorScale>
        <cfvo type="num" val="1"/>
        <cfvo type="max"/>
        <color theme="5"/>
        <color rgb="FF92D050"/>
      </colorScale>
    </cfRule>
  </conditionalFormatting>
  <conditionalFormatting sqref="L1990">
    <cfRule type="colorScale" priority="303">
      <colorScale>
        <cfvo type="num" val="1"/>
        <cfvo type="max"/>
        <color theme="5"/>
        <color rgb="FF92D050"/>
      </colorScale>
    </cfRule>
  </conditionalFormatting>
  <conditionalFormatting sqref="L2030">
    <cfRule type="colorScale" priority="302">
      <colorScale>
        <cfvo type="num" val="$I$14"/>
        <cfvo type="max"/>
        <color theme="5"/>
        <color rgb="FF92D050"/>
      </colorScale>
    </cfRule>
  </conditionalFormatting>
  <conditionalFormatting sqref="L2037:L2041">
    <cfRule type="colorScale" priority="301">
      <colorScale>
        <cfvo type="num" val="$I$14"/>
        <cfvo type="max"/>
        <color theme="5"/>
        <color rgb="FF92D050"/>
      </colorScale>
    </cfRule>
  </conditionalFormatting>
  <conditionalFormatting sqref="L2044:L2048">
    <cfRule type="colorScale" priority="300">
      <colorScale>
        <cfvo type="num" val="$I$14"/>
        <cfvo type="max"/>
        <color theme="5"/>
        <color rgb="FF92D050"/>
      </colorScale>
    </cfRule>
  </conditionalFormatting>
  <conditionalFormatting sqref="L2055">
    <cfRule type="colorScale" priority="299">
      <colorScale>
        <cfvo type="num" val="$I$14"/>
        <cfvo type="max"/>
        <color theme="5"/>
        <color rgb="FF92D050"/>
      </colorScale>
    </cfRule>
  </conditionalFormatting>
  <conditionalFormatting sqref="L2054">
    <cfRule type="colorScale" priority="298">
      <colorScale>
        <cfvo type="num" val="$I$14"/>
        <cfvo type="max"/>
        <color theme="5"/>
        <color rgb="FF92D050"/>
      </colorScale>
    </cfRule>
  </conditionalFormatting>
  <conditionalFormatting sqref="L2053">
    <cfRule type="colorScale" priority="297">
      <colorScale>
        <cfvo type="num" val="$I$14"/>
        <cfvo type="max"/>
        <color theme="5"/>
        <color rgb="FF92D050"/>
      </colorScale>
    </cfRule>
  </conditionalFormatting>
  <conditionalFormatting sqref="L2052">
    <cfRule type="colorScale" priority="296">
      <colorScale>
        <cfvo type="num" val="$I$14"/>
        <cfvo type="max"/>
        <color theme="5"/>
        <color rgb="FF92D050"/>
      </colorScale>
    </cfRule>
  </conditionalFormatting>
  <conditionalFormatting sqref="L2051">
    <cfRule type="colorScale" priority="295">
      <colorScale>
        <cfvo type="num" val="$I$14"/>
        <cfvo type="max"/>
        <color theme="5"/>
        <color rgb="FF92D050"/>
      </colorScale>
    </cfRule>
  </conditionalFormatting>
  <conditionalFormatting sqref="L2058:L2062">
    <cfRule type="colorScale" priority="294">
      <colorScale>
        <cfvo type="num" val="$I$14"/>
        <cfvo type="max"/>
        <color theme="5"/>
        <color rgb="FF92D050"/>
      </colorScale>
    </cfRule>
  </conditionalFormatting>
  <conditionalFormatting sqref="S2065:S2069">
    <cfRule type="colorScale" priority="293">
      <colorScale>
        <cfvo type="num" val="$I$14"/>
        <cfvo type="max"/>
        <color theme="5"/>
        <color rgb="FF92D050"/>
      </colorScale>
    </cfRule>
  </conditionalFormatting>
  <conditionalFormatting sqref="S2058">
    <cfRule type="colorScale" priority="292">
      <colorScale>
        <cfvo type="num" val="$I$14"/>
        <cfvo type="max"/>
        <color theme="5"/>
        <color rgb="FF92D050"/>
      </colorScale>
    </cfRule>
  </conditionalFormatting>
  <conditionalFormatting sqref="S2051">
    <cfRule type="colorScale" priority="291">
      <colorScale>
        <cfvo type="num" val="$I$14"/>
        <cfvo type="max"/>
        <color theme="5"/>
        <color rgb="FF92D050"/>
      </colorScale>
    </cfRule>
  </conditionalFormatting>
  <conditionalFormatting sqref="S2030:S2034">
    <cfRule type="colorScale" priority="290">
      <colorScale>
        <cfvo type="num" val="$I$14"/>
        <cfvo type="max"/>
        <color theme="5"/>
        <color rgb="FF92D050"/>
      </colorScale>
    </cfRule>
  </conditionalFormatting>
  <conditionalFormatting sqref="L2031">
    <cfRule type="colorScale" priority="289">
      <colorScale>
        <cfvo type="num" val="3"/>
        <cfvo type="max"/>
        <color theme="5"/>
        <color rgb="FF92D050"/>
      </colorScale>
    </cfRule>
  </conditionalFormatting>
  <conditionalFormatting sqref="S2037:S2041">
    <cfRule type="colorScale" priority="288">
      <colorScale>
        <cfvo type="num" val="3"/>
        <cfvo type="max"/>
        <color theme="5"/>
        <color rgb="FF92D050"/>
      </colorScale>
    </cfRule>
  </conditionalFormatting>
  <conditionalFormatting sqref="S2044:S2048">
    <cfRule type="colorScale" priority="287">
      <colorScale>
        <cfvo type="num" val="3"/>
        <cfvo type="max"/>
        <color theme="5"/>
        <color rgb="FF92D050"/>
      </colorScale>
    </cfRule>
  </conditionalFormatting>
  <conditionalFormatting sqref="S2052">
    <cfRule type="colorScale" priority="286">
      <colorScale>
        <cfvo type="num" val="3"/>
        <cfvo type="max"/>
        <color theme="5"/>
        <color rgb="FF92D050"/>
      </colorScale>
    </cfRule>
  </conditionalFormatting>
  <conditionalFormatting sqref="S2059">
    <cfRule type="colorScale" priority="285">
      <colorScale>
        <cfvo type="num" val="3"/>
        <cfvo type="max"/>
        <color theme="5"/>
        <color rgb="FF92D050"/>
      </colorScale>
    </cfRule>
  </conditionalFormatting>
  <conditionalFormatting sqref="L2065:L2069">
    <cfRule type="colorScale" priority="284">
      <colorScale>
        <cfvo type="num" val="3"/>
        <cfvo type="max"/>
        <color theme="5"/>
        <color rgb="FF92D050"/>
      </colorScale>
    </cfRule>
  </conditionalFormatting>
  <conditionalFormatting sqref="S2053">
    <cfRule type="colorScale" priority="283">
      <colorScale>
        <cfvo type="num" val="1"/>
        <cfvo type="max"/>
        <color theme="5"/>
        <color rgb="FF92D050"/>
      </colorScale>
    </cfRule>
  </conditionalFormatting>
  <conditionalFormatting sqref="S2060">
    <cfRule type="colorScale" priority="282">
      <colorScale>
        <cfvo type="num" val="1"/>
        <cfvo type="max"/>
        <color theme="5"/>
        <color rgb="FF92D050"/>
      </colorScale>
    </cfRule>
  </conditionalFormatting>
  <conditionalFormatting sqref="L2032">
    <cfRule type="colorScale" priority="281">
      <colorScale>
        <cfvo type="num" val="1"/>
        <cfvo type="max"/>
        <color theme="5"/>
        <color rgb="FF92D050"/>
      </colorScale>
    </cfRule>
  </conditionalFormatting>
  <conditionalFormatting sqref="L2072">
    <cfRule type="colorScale" priority="280">
      <colorScale>
        <cfvo type="num" val="$I$14"/>
        <cfvo type="max"/>
        <color theme="5"/>
        <color rgb="FF92D050"/>
      </colorScale>
    </cfRule>
  </conditionalFormatting>
  <conditionalFormatting sqref="L2086:L2090">
    <cfRule type="colorScale" priority="279">
      <colorScale>
        <cfvo type="num" val="$I$14"/>
        <cfvo type="max"/>
        <color theme="5"/>
        <color rgb="FF92D050"/>
      </colorScale>
    </cfRule>
  </conditionalFormatting>
  <conditionalFormatting sqref="L2093:L2097">
    <cfRule type="colorScale" priority="278">
      <colorScale>
        <cfvo type="num" val="$I$14"/>
        <cfvo type="max"/>
        <color theme="5"/>
        <color rgb="FF92D050"/>
      </colorScale>
    </cfRule>
  </conditionalFormatting>
  <conditionalFormatting sqref="L2100">
    <cfRule type="colorScale" priority="277">
      <colorScale>
        <cfvo type="num" val="$I$14"/>
        <cfvo type="max"/>
        <color theme="5"/>
        <color rgb="FF92D050"/>
      </colorScale>
    </cfRule>
  </conditionalFormatting>
  <conditionalFormatting sqref="S2100:S2104">
    <cfRule type="colorScale" priority="276">
      <colorScale>
        <cfvo type="num" val="$I$14"/>
        <cfvo type="max"/>
        <color theme="5"/>
        <color rgb="FF92D050"/>
      </colorScale>
    </cfRule>
  </conditionalFormatting>
  <conditionalFormatting sqref="S2107:S2111">
    <cfRule type="colorScale" priority="275">
      <colorScale>
        <cfvo type="num" val="$I$14"/>
        <cfvo type="max"/>
        <color theme="5"/>
        <color rgb="FF92D050"/>
      </colorScale>
    </cfRule>
  </conditionalFormatting>
  <conditionalFormatting sqref="S2093">
    <cfRule type="colorScale" priority="274">
      <colorScale>
        <cfvo type="num" val="$I$14"/>
        <cfvo type="max"/>
        <color theme="5"/>
        <color rgb="FF92D050"/>
      </colorScale>
    </cfRule>
  </conditionalFormatting>
  <conditionalFormatting sqref="S2079:S2083">
    <cfRule type="colorScale" priority="273">
      <colorScale>
        <cfvo type="num" val="$I$14"/>
        <cfvo type="max"/>
        <color theme="5"/>
        <color rgb="FF92D050"/>
      </colorScale>
    </cfRule>
  </conditionalFormatting>
  <conditionalFormatting sqref="S2072:S2076">
    <cfRule type="colorScale" priority="272">
      <colorScale>
        <cfvo type="num" val="$I$14"/>
        <cfvo type="max"/>
        <color theme="5"/>
        <color rgb="FF92D050"/>
      </colorScale>
    </cfRule>
  </conditionalFormatting>
  <conditionalFormatting sqref="L2073">
    <cfRule type="colorScale" priority="271">
      <colorScale>
        <cfvo type="num" val="3"/>
        <cfvo type="max"/>
        <color theme="5"/>
        <color rgb="FF92D050"/>
      </colorScale>
    </cfRule>
  </conditionalFormatting>
  <conditionalFormatting sqref="L2079:L2083">
    <cfRule type="colorScale" priority="270">
      <colorScale>
        <cfvo type="num" val="3"/>
        <cfvo type="max"/>
        <color theme="5"/>
        <color rgb="FF92D050"/>
      </colorScale>
    </cfRule>
  </conditionalFormatting>
  <conditionalFormatting sqref="S2094">
    <cfRule type="colorScale" priority="269">
      <colorScale>
        <cfvo type="num" val="3"/>
        <cfvo type="max"/>
        <color theme="5"/>
        <color rgb="FF92D050"/>
      </colorScale>
    </cfRule>
  </conditionalFormatting>
  <conditionalFormatting sqref="S2086:S2090">
    <cfRule type="colorScale" priority="268">
      <colorScale>
        <cfvo type="num" val="3"/>
        <cfvo type="max"/>
        <color theme="5"/>
        <color rgb="FF92D050"/>
      </colorScale>
    </cfRule>
  </conditionalFormatting>
  <conditionalFormatting sqref="L2101">
    <cfRule type="colorScale" priority="267">
      <colorScale>
        <cfvo type="num" val="3"/>
        <cfvo type="max"/>
        <color theme="5"/>
        <color rgb="FF92D050"/>
      </colorScale>
    </cfRule>
  </conditionalFormatting>
  <conditionalFormatting sqref="L2107:L2111">
    <cfRule type="colorScale" priority="266">
      <colorScale>
        <cfvo type="num" val="3"/>
        <cfvo type="max"/>
        <color theme="5"/>
        <color rgb="FF92D050"/>
      </colorScale>
    </cfRule>
  </conditionalFormatting>
  <conditionalFormatting sqref="L2102">
    <cfRule type="colorScale" priority="265">
      <colorScale>
        <cfvo type="num" val="1"/>
        <cfvo type="max"/>
        <color theme="5"/>
        <color rgb="FF92D050"/>
      </colorScale>
    </cfRule>
  </conditionalFormatting>
  <conditionalFormatting sqref="S2095">
    <cfRule type="colorScale" priority="264">
      <colorScale>
        <cfvo type="num" val="1"/>
        <cfvo type="max"/>
        <color theme="5"/>
        <color rgb="FF92D050"/>
      </colorScale>
    </cfRule>
  </conditionalFormatting>
  <conditionalFormatting sqref="L2074">
    <cfRule type="colorScale" priority="263">
      <colorScale>
        <cfvo type="num" val="1"/>
        <cfvo type="max"/>
        <color theme="5"/>
        <color rgb="FF92D050"/>
      </colorScale>
    </cfRule>
  </conditionalFormatting>
  <conditionalFormatting sqref="L2114">
    <cfRule type="colorScale" priority="262">
      <colorScale>
        <cfvo type="num" val="$I$14"/>
        <cfvo type="max"/>
        <color theme="5"/>
        <color rgb="FF92D050"/>
      </colorScale>
    </cfRule>
  </conditionalFormatting>
  <conditionalFormatting sqref="L2121:L2125">
    <cfRule type="colorScale" priority="261">
      <colorScale>
        <cfvo type="num" val="$I$14"/>
        <cfvo type="max"/>
        <color theme="5"/>
        <color rgb="FF92D050"/>
      </colorScale>
    </cfRule>
  </conditionalFormatting>
  <conditionalFormatting sqref="L2128:L2132">
    <cfRule type="colorScale" priority="260">
      <colorScale>
        <cfvo type="num" val="$I$14"/>
        <cfvo type="max"/>
        <color theme="5"/>
        <color rgb="FF92D050"/>
      </colorScale>
    </cfRule>
  </conditionalFormatting>
  <conditionalFormatting sqref="L2139">
    <cfRule type="colorScale" priority="259">
      <colorScale>
        <cfvo type="num" val="$I$14"/>
        <cfvo type="max"/>
        <color theme="5"/>
        <color rgb="FF92D050"/>
      </colorScale>
    </cfRule>
  </conditionalFormatting>
  <conditionalFormatting sqref="L2138">
    <cfRule type="colorScale" priority="258">
      <colorScale>
        <cfvo type="num" val="$I$14"/>
        <cfvo type="max"/>
        <color theme="5"/>
        <color rgb="FF92D050"/>
      </colorScale>
    </cfRule>
  </conditionalFormatting>
  <conditionalFormatting sqref="L2137">
    <cfRule type="colorScale" priority="257">
      <colorScale>
        <cfvo type="num" val="$I$14"/>
        <cfvo type="max"/>
        <color theme="5"/>
        <color rgb="FF92D050"/>
      </colorScale>
    </cfRule>
  </conditionalFormatting>
  <conditionalFormatting sqref="L2136">
    <cfRule type="colorScale" priority="256">
      <colorScale>
        <cfvo type="num" val="$I$14"/>
        <cfvo type="max"/>
        <color theme="5"/>
        <color rgb="FF92D050"/>
      </colorScale>
    </cfRule>
  </conditionalFormatting>
  <conditionalFormatting sqref="L2135">
    <cfRule type="colorScale" priority="255">
      <colorScale>
        <cfvo type="num" val="$I$14"/>
        <cfvo type="max"/>
        <color theme="5"/>
        <color rgb="FF92D050"/>
      </colorScale>
    </cfRule>
  </conditionalFormatting>
  <conditionalFormatting sqref="L2142:L2146">
    <cfRule type="colorScale" priority="254">
      <colorScale>
        <cfvo type="num" val="$I$14"/>
        <cfvo type="max"/>
        <color theme="5"/>
        <color rgb="FF92D050"/>
      </colorScale>
    </cfRule>
  </conditionalFormatting>
  <conditionalFormatting sqref="S2149:S2153">
    <cfRule type="colorScale" priority="253">
      <colorScale>
        <cfvo type="num" val="$I$14"/>
        <cfvo type="max"/>
        <color theme="5"/>
        <color rgb="FF92D050"/>
      </colorScale>
    </cfRule>
  </conditionalFormatting>
  <conditionalFormatting sqref="S2142">
    <cfRule type="colorScale" priority="252">
      <colorScale>
        <cfvo type="num" val="$I$14"/>
        <cfvo type="max"/>
        <color theme="5"/>
        <color rgb="FF92D050"/>
      </colorScale>
    </cfRule>
  </conditionalFormatting>
  <conditionalFormatting sqref="S2135">
    <cfRule type="colorScale" priority="251">
      <colorScale>
        <cfvo type="num" val="$I$14"/>
        <cfvo type="max"/>
        <color theme="5"/>
        <color rgb="FF92D050"/>
      </colorScale>
    </cfRule>
  </conditionalFormatting>
  <conditionalFormatting sqref="S2114:S2118">
    <cfRule type="colorScale" priority="250">
      <colorScale>
        <cfvo type="num" val="$I$14"/>
        <cfvo type="max"/>
        <color theme="5"/>
        <color rgb="FF92D050"/>
      </colorScale>
    </cfRule>
  </conditionalFormatting>
  <conditionalFormatting sqref="L2115">
    <cfRule type="colorScale" priority="249">
      <colorScale>
        <cfvo type="num" val="3"/>
        <cfvo type="max"/>
        <color theme="5"/>
        <color rgb="FF92D050"/>
      </colorScale>
    </cfRule>
  </conditionalFormatting>
  <conditionalFormatting sqref="S2121:S2125">
    <cfRule type="colorScale" priority="248">
      <colorScale>
        <cfvo type="num" val="3"/>
        <cfvo type="max"/>
        <color theme="5"/>
        <color rgb="FF92D050"/>
      </colorScale>
    </cfRule>
  </conditionalFormatting>
  <conditionalFormatting sqref="S2128:S2132">
    <cfRule type="colorScale" priority="247">
      <colorScale>
        <cfvo type="num" val="3"/>
        <cfvo type="max"/>
        <color theme="5"/>
        <color rgb="FF92D050"/>
      </colorScale>
    </cfRule>
  </conditionalFormatting>
  <conditionalFormatting sqref="S2136">
    <cfRule type="colorScale" priority="246">
      <colorScale>
        <cfvo type="num" val="3"/>
        <cfvo type="max"/>
        <color theme="5"/>
        <color rgb="FF92D050"/>
      </colorScale>
    </cfRule>
  </conditionalFormatting>
  <conditionalFormatting sqref="S2143">
    <cfRule type="colorScale" priority="245">
      <colorScale>
        <cfvo type="num" val="3"/>
        <cfvo type="max"/>
        <color theme="5"/>
        <color rgb="FF92D050"/>
      </colorScale>
    </cfRule>
  </conditionalFormatting>
  <conditionalFormatting sqref="L2149:L2153">
    <cfRule type="colorScale" priority="244">
      <colorScale>
        <cfvo type="num" val="3"/>
        <cfvo type="max"/>
        <color theme="5"/>
        <color rgb="FF92D050"/>
      </colorScale>
    </cfRule>
  </conditionalFormatting>
  <conditionalFormatting sqref="S2137">
    <cfRule type="colorScale" priority="243">
      <colorScale>
        <cfvo type="num" val="1"/>
        <cfvo type="max"/>
        <color theme="5"/>
        <color rgb="FF92D050"/>
      </colorScale>
    </cfRule>
  </conditionalFormatting>
  <conditionalFormatting sqref="S2144">
    <cfRule type="colorScale" priority="242">
      <colorScale>
        <cfvo type="num" val="1"/>
        <cfvo type="max"/>
        <color theme="5"/>
        <color rgb="FF92D050"/>
      </colorScale>
    </cfRule>
  </conditionalFormatting>
  <conditionalFormatting sqref="L2116">
    <cfRule type="colorScale" priority="241">
      <colorScale>
        <cfvo type="num" val="1"/>
        <cfvo type="max"/>
        <color theme="5"/>
        <color rgb="FF92D050"/>
      </colorScale>
    </cfRule>
  </conditionalFormatting>
  <conditionalFormatting sqref="L2156">
    <cfRule type="colorScale" priority="240">
      <colorScale>
        <cfvo type="num" val="$I$14"/>
        <cfvo type="max"/>
        <color theme="5"/>
        <color rgb="FF92D050"/>
      </colorScale>
    </cfRule>
  </conditionalFormatting>
  <conditionalFormatting sqref="L2170:L2174">
    <cfRule type="colorScale" priority="239">
      <colorScale>
        <cfvo type="num" val="$I$14"/>
        <cfvo type="max"/>
        <color theme="5"/>
        <color rgb="FF92D050"/>
      </colorScale>
    </cfRule>
  </conditionalFormatting>
  <conditionalFormatting sqref="L2177:L2181">
    <cfRule type="colorScale" priority="238">
      <colorScale>
        <cfvo type="num" val="$I$14"/>
        <cfvo type="max"/>
        <color theme="5"/>
        <color rgb="FF92D050"/>
      </colorScale>
    </cfRule>
  </conditionalFormatting>
  <conditionalFormatting sqref="L2184">
    <cfRule type="colorScale" priority="237">
      <colorScale>
        <cfvo type="num" val="$I$14"/>
        <cfvo type="max"/>
        <color theme="5"/>
        <color rgb="FF92D050"/>
      </colorScale>
    </cfRule>
  </conditionalFormatting>
  <conditionalFormatting sqref="S2184:S2188">
    <cfRule type="colorScale" priority="236">
      <colorScale>
        <cfvo type="num" val="$I$14"/>
        <cfvo type="max"/>
        <color theme="5"/>
        <color rgb="FF92D050"/>
      </colorScale>
    </cfRule>
  </conditionalFormatting>
  <conditionalFormatting sqref="S2191:S2195">
    <cfRule type="colorScale" priority="235">
      <colorScale>
        <cfvo type="num" val="$I$14"/>
        <cfvo type="max"/>
        <color theme="5"/>
        <color rgb="FF92D050"/>
      </colorScale>
    </cfRule>
  </conditionalFormatting>
  <conditionalFormatting sqref="S2177">
    <cfRule type="colorScale" priority="234">
      <colorScale>
        <cfvo type="num" val="$I$14"/>
        <cfvo type="max"/>
        <color theme="5"/>
        <color rgb="FF92D050"/>
      </colorScale>
    </cfRule>
  </conditionalFormatting>
  <conditionalFormatting sqref="S2163:S2167">
    <cfRule type="colorScale" priority="233">
      <colorScale>
        <cfvo type="num" val="$I$14"/>
        <cfvo type="max"/>
        <color theme="5"/>
        <color rgb="FF92D050"/>
      </colorScale>
    </cfRule>
  </conditionalFormatting>
  <conditionalFormatting sqref="S2156:S2160">
    <cfRule type="colorScale" priority="232">
      <colorScale>
        <cfvo type="num" val="$I$14"/>
        <cfvo type="max"/>
        <color theme="5"/>
        <color rgb="FF92D050"/>
      </colorScale>
    </cfRule>
  </conditionalFormatting>
  <conditionalFormatting sqref="L2157">
    <cfRule type="colorScale" priority="231">
      <colorScale>
        <cfvo type="num" val="3"/>
        <cfvo type="max"/>
        <color theme="5"/>
        <color rgb="FF92D050"/>
      </colorScale>
    </cfRule>
  </conditionalFormatting>
  <conditionalFormatting sqref="L2163:L2167">
    <cfRule type="colorScale" priority="230">
      <colorScale>
        <cfvo type="num" val="3"/>
        <cfvo type="max"/>
        <color theme="5"/>
        <color rgb="FF92D050"/>
      </colorScale>
    </cfRule>
  </conditionalFormatting>
  <conditionalFormatting sqref="S2178">
    <cfRule type="colorScale" priority="229">
      <colorScale>
        <cfvo type="num" val="3"/>
        <cfvo type="max"/>
        <color theme="5"/>
        <color rgb="FF92D050"/>
      </colorScale>
    </cfRule>
  </conditionalFormatting>
  <conditionalFormatting sqref="S2170:S2174">
    <cfRule type="colorScale" priority="228">
      <colorScale>
        <cfvo type="num" val="3"/>
        <cfvo type="max"/>
        <color theme="5"/>
        <color rgb="FF92D050"/>
      </colorScale>
    </cfRule>
  </conditionalFormatting>
  <conditionalFormatting sqref="L2185">
    <cfRule type="colorScale" priority="227">
      <colorScale>
        <cfvo type="num" val="3"/>
        <cfvo type="max"/>
        <color theme="5"/>
        <color rgb="FF92D050"/>
      </colorScale>
    </cfRule>
  </conditionalFormatting>
  <conditionalFormatting sqref="L2191:L2195">
    <cfRule type="colorScale" priority="226">
      <colorScale>
        <cfvo type="num" val="3"/>
        <cfvo type="max"/>
        <color theme="5"/>
        <color rgb="FF92D050"/>
      </colorScale>
    </cfRule>
  </conditionalFormatting>
  <conditionalFormatting sqref="L2186">
    <cfRule type="colorScale" priority="225">
      <colorScale>
        <cfvo type="num" val="1"/>
        <cfvo type="max"/>
        <color theme="5"/>
        <color rgb="FF92D050"/>
      </colorScale>
    </cfRule>
  </conditionalFormatting>
  <conditionalFormatting sqref="S2179">
    <cfRule type="colorScale" priority="224">
      <colorScale>
        <cfvo type="num" val="1"/>
        <cfvo type="max"/>
        <color theme="5"/>
        <color rgb="FF92D050"/>
      </colorScale>
    </cfRule>
  </conditionalFormatting>
  <conditionalFormatting sqref="L2158">
    <cfRule type="colorScale" priority="223">
      <colorScale>
        <cfvo type="num" val="1"/>
        <cfvo type="max"/>
        <color theme="5"/>
        <color rgb="FF92D050"/>
      </colorScale>
    </cfRule>
  </conditionalFormatting>
  <conditionalFormatting sqref="L2198">
    <cfRule type="colorScale" priority="222">
      <colorScale>
        <cfvo type="num" val="$I$14"/>
        <cfvo type="max"/>
        <color theme="5"/>
        <color rgb="FF92D050"/>
      </colorScale>
    </cfRule>
  </conditionalFormatting>
  <conditionalFormatting sqref="L2205:L2209">
    <cfRule type="colorScale" priority="221">
      <colorScale>
        <cfvo type="num" val="$I$14"/>
        <cfvo type="max"/>
        <color theme="5"/>
        <color rgb="FF92D050"/>
      </colorScale>
    </cfRule>
  </conditionalFormatting>
  <conditionalFormatting sqref="L2212:L2216">
    <cfRule type="colorScale" priority="220">
      <colorScale>
        <cfvo type="num" val="$I$14"/>
        <cfvo type="max"/>
        <color theme="5"/>
        <color rgb="FF92D050"/>
      </colorScale>
    </cfRule>
  </conditionalFormatting>
  <conditionalFormatting sqref="L2223">
    <cfRule type="colorScale" priority="219">
      <colorScale>
        <cfvo type="num" val="$I$14"/>
        <cfvo type="max"/>
        <color theme="5"/>
        <color rgb="FF92D050"/>
      </colorScale>
    </cfRule>
  </conditionalFormatting>
  <conditionalFormatting sqref="L2222">
    <cfRule type="colorScale" priority="218">
      <colorScale>
        <cfvo type="num" val="$I$14"/>
        <cfvo type="max"/>
        <color theme="5"/>
        <color rgb="FF92D050"/>
      </colorScale>
    </cfRule>
  </conditionalFormatting>
  <conditionalFormatting sqref="L2221">
    <cfRule type="colorScale" priority="217">
      <colorScale>
        <cfvo type="num" val="$I$14"/>
        <cfvo type="max"/>
        <color theme="5"/>
        <color rgb="FF92D050"/>
      </colorScale>
    </cfRule>
  </conditionalFormatting>
  <conditionalFormatting sqref="L2220">
    <cfRule type="colorScale" priority="216">
      <colorScale>
        <cfvo type="num" val="$I$14"/>
        <cfvo type="max"/>
        <color theme="5"/>
        <color rgb="FF92D050"/>
      </colorScale>
    </cfRule>
  </conditionalFormatting>
  <conditionalFormatting sqref="L2219">
    <cfRule type="colorScale" priority="215">
      <colorScale>
        <cfvo type="num" val="$I$14"/>
        <cfvo type="max"/>
        <color theme="5"/>
        <color rgb="FF92D050"/>
      </colorScale>
    </cfRule>
  </conditionalFormatting>
  <conditionalFormatting sqref="L2226:L2230">
    <cfRule type="colorScale" priority="214">
      <colorScale>
        <cfvo type="num" val="$I$14"/>
        <cfvo type="max"/>
        <color theme="5"/>
        <color rgb="FF92D050"/>
      </colorScale>
    </cfRule>
  </conditionalFormatting>
  <conditionalFormatting sqref="S2233:S2237">
    <cfRule type="colorScale" priority="213">
      <colorScale>
        <cfvo type="num" val="$I$14"/>
        <cfvo type="max"/>
        <color theme="5"/>
        <color rgb="FF92D050"/>
      </colorScale>
    </cfRule>
  </conditionalFormatting>
  <conditionalFormatting sqref="S2226">
    <cfRule type="colorScale" priority="212">
      <colorScale>
        <cfvo type="num" val="$I$14"/>
        <cfvo type="max"/>
        <color theme="5"/>
        <color rgb="FF92D050"/>
      </colorScale>
    </cfRule>
  </conditionalFormatting>
  <conditionalFormatting sqref="S2219">
    <cfRule type="colorScale" priority="211">
      <colorScale>
        <cfvo type="num" val="$I$14"/>
        <cfvo type="max"/>
        <color theme="5"/>
        <color rgb="FF92D050"/>
      </colorScale>
    </cfRule>
  </conditionalFormatting>
  <conditionalFormatting sqref="S2198:S2202">
    <cfRule type="colorScale" priority="210">
      <colorScale>
        <cfvo type="num" val="$I$14"/>
        <cfvo type="max"/>
        <color theme="5"/>
        <color rgb="FF92D050"/>
      </colorScale>
    </cfRule>
  </conditionalFormatting>
  <conditionalFormatting sqref="L2199">
    <cfRule type="colorScale" priority="209">
      <colorScale>
        <cfvo type="num" val="3"/>
        <cfvo type="max"/>
        <color theme="5"/>
        <color rgb="FF92D050"/>
      </colorScale>
    </cfRule>
  </conditionalFormatting>
  <conditionalFormatting sqref="S2205:S2209">
    <cfRule type="colorScale" priority="208">
      <colorScale>
        <cfvo type="num" val="3"/>
        <cfvo type="max"/>
        <color theme="5"/>
        <color rgb="FF92D050"/>
      </colorScale>
    </cfRule>
  </conditionalFormatting>
  <conditionalFormatting sqref="S2212:S2216">
    <cfRule type="colorScale" priority="207">
      <colorScale>
        <cfvo type="num" val="3"/>
        <cfvo type="max"/>
        <color theme="5"/>
        <color rgb="FF92D050"/>
      </colorScale>
    </cfRule>
  </conditionalFormatting>
  <conditionalFormatting sqref="S2220">
    <cfRule type="colorScale" priority="206">
      <colorScale>
        <cfvo type="num" val="3"/>
        <cfvo type="max"/>
        <color theme="5"/>
        <color rgb="FF92D050"/>
      </colorScale>
    </cfRule>
  </conditionalFormatting>
  <conditionalFormatting sqref="S2227">
    <cfRule type="colorScale" priority="205">
      <colorScale>
        <cfvo type="num" val="3"/>
        <cfvo type="max"/>
        <color theme="5"/>
        <color rgb="FF92D050"/>
      </colorScale>
    </cfRule>
  </conditionalFormatting>
  <conditionalFormatting sqref="L2233:L2237">
    <cfRule type="colorScale" priority="204">
      <colorScale>
        <cfvo type="num" val="3"/>
        <cfvo type="max"/>
        <color theme="5"/>
        <color rgb="FF92D050"/>
      </colorScale>
    </cfRule>
  </conditionalFormatting>
  <conditionalFormatting sqref="S2221">
    <cfRule type="colorScale" priority="203">
      <colorScale>
        <cfvo type="num" val="1"/>
        <cfvo type="max"/>
        <color theme="5"/>
        <color rgb="FF92D050"/>
      </colorScale>
    </cfRule>
  </conditionalFormatting>
  <conditionalFormatting sqref="S2228">
    <cfRule type="colorScale" priority="202">
      <colorScale>
        <cfvo type="num" val="1"/>
        <cfvo type="max"/>
        <color theme="5"/>
        <color rgb="FF92D050"/>
      </colorScale>
    </cfRule>
  </conditionalFormatting>
  <conditionalFormatting sqref="L2200">
    <cfRule type="colorScale" priority="201">
      <colorScale>
        <cfvo type="num" val="1"/>
        <cfvo type="max"/>
        <color theme="5"/>
        <color rgb="FF92D050"/>
      </colorScale>
    </cfRule>
  </conditionalFormatting>
  <conditionalFormatting sqref="L2240">
    <cfRule type="colorScale" priority="200">
      <colorScale>
        <cfvo type="num" val="$I$14"/>
        <cfvo type="max"/>
        <color theme="5"/>
        <color rgb="FF92D050"/>
      </colorScale>
    </cfRule>
  </conditionalFormatting>
  <conditionalFormatting sqref="L2254:L2258">
    <cfRule type="colorScale" priority="199">
      <colorScale>
        <cfvo type="num" val="$I$14"/>
        <cfvo type="max"/>
        <color theme="5"/>
        <color rgb="FF92D050"/>
      </colorScale>
    </cfRule>
  </conditionalFormatting>
  <conditionalFormatting sqref="L2261:L2265">
    <cfRule type="colorScale" priority="198">
      <colorScale>
        <cfvo type="num" val="$I$14"/>
        <cfvo type="max"/>
        <color theme="5"/>
        <color rgb="FF92D050"/>
      </colorScale>
    </cfRule>
  </conditionalFormatting>
  <conditionalFormatting sqref="L2268">
    <cfRule type="colorScale" priority="197">
      <colorScale>
        <cfvo type="num" val="$I$14"/>
        <cfvo type="max"/>
        <color theme="5"/>
        <color rgb="FF92D050"/>
      </colorScale>
    </cfRule>
  </conditionalFormatting>
  <conditionalFormatting sqref="S2268:S2272">
    <cfRule type="colorScale" priority="196">
      <colorScale>
        <cfvo type="num" val="$I$14"/>
        <cfvo type="max"/>
        <color theme="5"/>
        <color rgb="FF92D050"/>
      </colorScale>
    </cfRule>
  </conditionalFormatting>
  <conditionalFormatting sqref="S2275:S2279">
    <cfRule type="colorScale" priority="195">
      <colorScale>
        <cfvo type="num" val="$I$14"/>
        <cfvo type="max"/>
        <color theme="5"/>
        <color rgb="FF92D050"/>
      </colorScale>
    </cfRule>
  </conditionalFormatting>
  <conditionalFormatting sqref="S2261">
    <cfRule type="colorScale" priority="194">
      <colorScale>
        <cfvo type="num" val="$I$14"/>
        <cfvo type="max"/>
        <color theme="5"/>
        <color rgb="FF92D050"/>
      </colorScale>
    </cfRule>
  </conditionalFormatting>
  <conditionalFormatting sqref="S2247:S2251">
    <cfRule type="colorScale" priority="193">
      <colorScale>
        <cfvo type="num" val="$I$14"/>
        <cfvo type="max"/>
        <color theme="5"/>
        <color rgb="FF92D050"/>
      </colorScale>
    </cfRule>
  </conditionalFormatting>
  <conditionalFormatting sqref="S2240:S2244">
    <cfRule type="colorScale" priority="192">
      <colorScale>
        <cfvo type="num" val="$I$14"/>
        <cfvo type="max"/>
        <color theme="5"/>
        <color rgb="FF92D050"/>
      </colorScale>
    </cfRule>
  </conditionalFormatting>
  <conditionalFormatting sqref="L2241">
    <cfRule type="colorScale" priority="191">
      <colorScale>
        <cfvo type="num" val="3"/>
        <cfvo type="max"/>
        <color theme="5"/>
        <color rgb="FF92D050"/>
      </colorScale>
    </cfRule>
  </conditionalFormatting>
  <conditionalFormatting sqref="L2247:L2251">
    <cfRule type="colorScale" priority="190">
      <colorScale>
        <cfvo type="num" val="3"/>
        <cfvo type="max"/>
        <color theme="5"/>
        <color rgb="FF92D050"/>
      </colorScale>
    </cfRule>
  </conditionalFormatting>
  <conditionalFormatting sqref="S2262">
    <cfRule type="colorScale" priority="189">
      <colorScale>
        <cfvo type="num" val="3"/>
        <cfvo type="max"/>
        <color theme="5"/>
        <color rgb="FF92D050"/>
      </colorScale>
    </cfRule>
  </conditionalFormatting>
  <conditionalFormatting sqref="S2254:S2258">
    <cfRule type="colorScale" priority="188">
      <colorScale>
        <cfvo type="num" val="3"/>
        <cfvo type="max"/>
        <color theme="5"/>
        <color rgb="FF92D050"/>
      </colorScale>
    </cfRule>
  </conditionalFormatting>
  <conditionalFormatting sqref="L2269">
    <cfRule type="colorScale" priority="187">
      <colorScale>
        <cfvo type="num" val="3"/>
        <cfvo type="max"/>
        <color theme="5"/>
        <color rgb="FF92D050"/>
      </colorScale>
    </cfRule>
  </conditionalFormatting>
  <conditionalFormatting sqref="L2275:L2279">
    <cfRule type="colorScale" priority="186">
      <colorScale>
        <cfvo type="num" val="3"/>
        <cfvo type="max"/>
        <color theme="5"/>
        <color rgb="FF92D050"/>
      </colorScale>
    </cfRule>
  </conditionalFormatting>
  <conditionalFormatting sqref="L2270">
    <cfRule type="colorScale" priority="185">
      <colorScale>
        <cfvo type="num" val="1"/>
        <cfvo type="max"/>
        <color theme="5"/>
        <color rgb="FF92D050"/>
      </colorScale>
    </cfRule>
  </conditionalFormatting>
  <conditionalFormatting sqref="S2263">
    <cfRule type="colorScale" priority="184">
      <colorScale>
        <cfvo type="num" val="1"/>
        <cfvo type="max"/>
        <color theme="5"/>
        <color rgb="FF92D050"/>
      </colorScale>
    </cfRule>
  </conditionalFormatting>
  <conditionalFormatting sqref="L2242">
    <cfRule type="colorScale" priority="183">
      <colorScale>
        <cfvo type="num" val="1"/>
        <cfvo type="max"/>
        <color theme="5"/>
        <color rgb="FF92D050"/>
      </colorScale>
    </cfRule>
  </conditionalFormatting>
  <conditionalFormatting sqref="L2282">
    <cfRule type="colorScale" priority="182">
      <colorScale>
        <cfvo type="num" val="$I$14"/>
        <cfvo type="max"/>
        <color theme="5"/>
        <color rgb="FF92D050"/>
      </colorScale>
    </cfRule>
  </conditionalFormatting>
  <conditionalFormatting sqref="L2289:L2293">
    <cfRule type="colorScale" priority="181">
      <colorScale>
        <cfvo type="num" val="$I$14"/>
        <cfvo type="max"/>
        <color theme="5"/>
        <color rgb="FF92D050"/>
      </colorScale>
    </cfRule>
  </conditionalFormatting>
  <conditionalFormatting sqref="L2296:L2300">
    <cfRule type="colorScale" priority="180">
      <colorScale>
        <cfvo type="num" val="$I$14"/>
        <cfvo type="max"/>
        <color theme="5"/>
        <color rgb="FF92D050"/>
      </colorScale>
    </cfRule>
  </conditionalFormatting>
  <conditionalFormatting sqref="L2307">
    <cfRule type="colorScale" priority="179">
      <colorScale>
        <cfvo type="num" val="$I$14"/>
        <cfvo type="max"/>
        <color theme="5"/>
        <color rgb="FF92D050"/>
      </colorScale>
    </cfRule>
  </conditionalFormatting>
  <conditionalFormatting sqref="L2306">
    <cfRule type="colorScale" priority="178">
      <colorScale>
        <cfvo type="num" val="$I$14"/>
        <cfvo type="max"/>
        <color theme="5"/>
        <color rgb="FF92D050"/>
      </colorScale>
    </cfRule>
  </conditionalFormatting>
  <conditionalFormatting sqref="L2305">
    <cfRule type="colorScale" priority="177">
      <colorScale>
        <cfvo type="num" val="$I$14"/>
        <cfvo type="max"/>
        <color theme="5"/>
        <color rgb="FF92D050"/>
      </colorScale>
    </cfRule>
  </conditionalFormatting>
  <conditionalFormatting sqref="L2304">
    <cfRule type="colorScale" priority="176">
      <colorScale>
        <cfvo type="num" val="$I$14"/>
        <cfvo type="max"/>
        <color theme="5"/>
        <color rgb="FF92D050"/>
      </colorScale>
    </cfRule>
  </conditionalFormatting>
  <conditionalFormatting sqref="L2303">
    <cfRule type="colorScale" priority="175">
      <colorScale>
        <cfvo type="num" val="$I$14"/>
        <cfvo type="max"/>
        <color theme="5"/>
        <color rgb="FF92D050"/>
      </colorScale>
    </cfRule>
  </conditionalFormatting>
  <conditionalFormatting sqref="L2310:L2314">
    <cfRule type="colorScale" priority="174">
      <colorScale>
        <cfvo type="num" val="$I$14"/>
        <cfvo type="max"/>
        <color theme="5"/>
        <color rgb="FF92D050"/>
      </colorScale>
    </cfRule>
  </conditionalFormatting>
  <conditionalFormatting sqref="S2317:S2321">
    <cfRule type="colorScale" priority="173">
      <colorScale>
        <cfvo type="num" val="$I$14"/>
        <cfvo type="max"/>
        <color theme="5"/>
        <color rgb="FF92D050"/>
      </colorScale>
    </cfRule>
  </conditionalFormatting>
  <conditionalFormatting sqref="S2310">
    <cfRule type="colorScale" priority="172">
      <colorScale>
        <cfvo type="num" val="$I$14"/>
        <cfvo type="max"/>
        <color theme="5"/>
        <color rgb="FF92D050"/>
      </colorScale>
    </cfRule>
  </conditionalFormatting>
  <conditionalFormatting sqref="S2303">
    <cfRule type="colorScale" priority="171">
      <colorScale>
        <cfvo type="num" val="$I$14"/>
        <cfvo type="max"/>
        <color theme="5"/>
        <color rgb="FF92D050"/>
      </colorScale>
    </cfRule>
  </conditionalFormatting>
  <conditionalFormatting sqref="S2282:S2286">
    <cfRule type="colorScale" priority="170">
      <colorScale>
        <cfvo type="num" val="$I$14"/>
        <cfvo type="max"/>
        <color theme="5"/>
        <color rgb="FF92D050"/>
      </colorScale>
    </cfRule>
  </conditionalFormatting>
  <conditionalFormatting sqref="L2283">
    <cfRule type="colorScale" priority="169">
      <colorScale>
        <cfvo type="num" val="3"/>
        <cfvo type="max"/>
        <color theme="5"/>
        <color rgb="FF92D050"/>
      </colorScale>
    </cfRule>
  </conditionalFormatting>
  <conditionalFormatting sqref="S2289:S2293">
    <cfRule type="colorScale" priority="168">
      <colorScale>
        <cfvo type="num" val="3"/>
        <cfvo type="max"/>
        <color theme="5"/>
        <color rgb="FF92D050"/>
      </colorScale>
    </cfRule>
  </conditionalFormatting>
  <conditionalFormatting sqref="S2296:S2300">
    <cfRule type="colorScale" priority="167">
      <colorScale>
        <cfvo type="num" val="3"/>
        <cfvo type="max"/>
        <color theme="5"/>
        <color rgb="FF92D050"/>
      </colorScale>
    </cfRule>
  </conditionalFormatting>
  <conditionalFormatting sqref="S2304">
    <cfRule type="colorScale" priority="166">
      <colorScale>
        <cfvo type="num" val="3"/>
        <cfvo type="max"/>
        <color theme="5"/>
        <color rgb="FF92D050"/>
      </colorScale>
    </cfRule>
  </conditionalFormatting>
  <conditionalFormatting sqref="S2311">
    <cfRule type="colorScale" priority="165">
      <colorScale>
        <cfvo type="num" val="3"/>
        <cfvo type="max"/>
        <color theme="5"/>
        <color rgb="FF92D050"/>
      </colorScale>
    </cfRule>
  </conditionalFormatting>
  <conditionalFormatting sqref="L2317:L2321">
    <cfRule type="colorScale" priority="164">
      <colorScale>
        <cfvo type="num" val="3"/>
        <cfvo type="max"/>
        <color theme="5"/>
        <color rgb="FF92D050"/>
      </colorScale>
    </cfRule>
  </conditionalFormatting>
  <conditionalFormatting sqref="S2305">
    <cfRule type="colorScale" priority="163">
      <colorScale>
        <cfvo type="num" val="1"/>
        <cfvo type="max"/>
        <color theme="5"/>
        <color rgb="FF92D050"/>
      </colorScale>
    </cfRule>
  </conditionalFormatting>
  <conditionalFormatting sqref="S2312">
    <cfRule type="colorScale" priority="162">
      <colorScale>
        <cfvo type="num" val="1"/>
        <cfvo type="max"/>
        <color theme="5"/>
        <color rgb="FF92D050"/>
      </colorScale>
    </cfRule>
  </conditionalFormatting>
  <conditionalFormatting sqref="L2284">
    <cfRule type="colorScale" priority="161">
      <colorScale>
        <cfvo type="num" val="1"/>
        <cfvo type="max"/>
        <color theme="5"/>
        <color rgb="FF92D050"/>
      </colorScale>
    </cfRule>
  </conditionalFormatting>
  <conditionalFormatting sqref="L2324">
    <cfRule type="colorScale" priority="160">
      <colorScale>
        <cfvo type="num" val="$I$14"/>
        <cfvo type="max"/>
        <color theme="5"/>
        <color rgb="FF92D050"/>
      </colorScale>
    </cfRule>
  </conditionalFormatting>
  <conditionalFormatting sqref="L2338:L2342">
    <cfRule type="colorScale" priority="159">
      <colorScale>
        <cfvo type="num" val="$I$14"/>
        <cfvo type="max"/>
        <color theme="5"/>
        <color rgb="FF92D050"/>
      </colorScale>
    </cfRule>
  </conditionalFormatting>
  <conditionalFormatting sqref="L2345:L2349">
    <cfRule type="colorScale" priority="158">
      <colorScale>
        <cfvo type="num" val="$I$14"/>
        <cfvo type="max"/>
        <color theme="5"/>
        <color rgb="FF92D050"/>
      </colorScale>
    </cfRule>
  </conditionalFormatting>
  <conditionalFormatting sqref="L2352">
    <cfRule type="colorScale" priority="157">
      <colorScale>
        <cfvo type="num" val="$I$14"/>
        <cfvo type="max"/>
        <color theme="5"/>
        <color rgb="FF92D050"/>
      </colorScale>
    </cfRule>
  </conditionalFormatting>
  <conditionalFormatting sqref="S2352:S2356">
    <cfRule type="colorScale" priority="156">
      <colorScale>
        <cfvo type="num" val="$I$14"/>
        <cfvo type="max"/>
        <color theme="5"/>
        <color rgb="FF92D050"/>
      </colorScale>
    </cfRule>
  </conditionalFormatting>
  <conditionalFormatting sqref="S2359:S2363">
    <cfRule type="colorScale" priority="155">
      <colorScale>
        <cfvo type="num" val="$I$14"/>
        <cfvo type="max"/>
        <color theme="5"/>
        <color rgb="FF92D050"/>
      </colorScale>
    </cfRule>
  </conditionalFormatting>
  <conditionalFormatting sqref="S2345">
    <cfRule type="colorScale" priority="154">
      <colorScale>
        <cfvo type="num" val="$I$14"/>
        <cfvo type="max"/>
        <color theme="5"/>
        <color rgb="FF92D050"/>
      </colorScale>
    </cfRule>
  </conditionalFormatting>
  <conditionalFormatting sqref="S2331:S2335">
    <cfRule type="colorScale" priority="153">
      <colorScale>
        <cfvo type="num" val="$I$14"/>
        <cfvo type="max"/>
        <color theme="5"/>
        <color rgb="FF92D050"/>
      </colorScale>
    </cfRule>
  </conditionalFormatting>
  <conditionalFormatting sqref="S2324:S2328">
    <cfRule type="colorScale" priority="152">
      <colorScale>
        <cfvo type="num" val="$I$14"/>
        <cfvo type="max"/>
        <color theme="5"/>
        <color rgb="FF92D050"/>
      </colorScale>
    </cfRule>
  </conditionalFormatting>
  <conditionalFormatting sqref="L2325">
    <cfRule type="colorScale" priority="151">
      <colorScale>
        <cfvo type="num" val="3"/>
        <cfvo type="max"/>
        <color theme="5"/>
        <color rgb="FF92D050"/>
      </colorScale>
    </cfRule>
  </conditionalFormatting>
  <conditionalFormatting sqref="L2331:L2335">
    <cfRule type="colorScale" priority="150">
      <colorScale>
        <cfvo type="num" val="3"/>
        <cfvo type="max"/>
        <color theme="5"/>
        <color rgb="FF92D050"/>
      </colorScale>
    </cfRule>
  </conditionalFormatting>
  <conditionalFormatting sqref="S2346">
    <cfRule type="colorScale" priority="149">
      <colorScale>
        <cfvo type="num" val="3"/>
        <cfvo type="max"/>
        <color theme="5"/>
        <color rgb="FF92D050"/>
      </colorScale>
    </cfRule>
  </conditionalFormatting>
  <conditionalFormatting sqref="S2338:S2342">
    <cfRule type="colorScale" priority="148">
      <colorScale>
        <cfvo type="num" val="3"/>
        <cfvo type="max"/>
        <color theme="5"/>
        <color rgb="FF92D050"/>
      </colorScale>
    </cfRule>
  </conditionalFormatting>
  <conditionalFormatting sqref="L2353">
    <cfRule type="colorScale" priority="147">
      <colorScale>
        <cfvo type="num" val="3"/>
        <cfvo type="max"/>
        <color theme="5"/>
        <color rgb="FF92D050"/>
      </colorScale>
    </cfRule>
  </conditionalFormatting>
  <conditionalFormatting sqref="L2359:L2363">
    <cfRule type="colorScale" priority="146">
      <colorScale>
        <cfvo type="num" val="3"/>
        <cfvo type="max"/>
        <color theme="5"/>
        <color rgb="FF92D050"/>
      </colorScale>
    </cfRule>
  </conditionalFormatting>
  <conditionalFormatting sqref="L2354">
    <cfRule type="colorScale" priority="145">
      <colorScale>
        <cfvo type="num" val="1"/>
        <cfvo type="max"/>
        <color theme="5"/>
        <color rgb="FF92D050"/>
      </colorScale>
    </cfRule>
  </conditionalFormatting>
  <conditionalFormatting sqref="S2347">
    <cfRule type="colorScale" priority="144">
      <colorScale>
        <cfvo type="num" val="1"/>
        <cfvo type="max"/>
        <color theme="5"/>
        <color rgb="FF92D050"/>
      </colorScale>
    </cfRule>
  </conditionalFormatting>
  <conditionalFormatting sqref="L2326">
    <cfRule type="colorScale" priority="143">
      <colorScale>
        <cfvo type="num" val="1"/>
        <cfvo type="max"/>
        <color theme="5"/>
        <color rgb="FF92D050"/>
      </colorScale>
    </cfRule>
  </conditionalFormatting>
  <conditionalFormatting sqref="L2366">
    <cfRule type="colorScale" priority="142">
      <colorScale>
        <cfvo type="num" val="$I$14"/>
        <cfvo type="max"/>
        <color theme="5"/>
        <color rgb="FF92D050"/>
      </colorScale>
    </cfRule>
  </conditionalFormatting>
  <conditionalFormatting sqref="L2373:L2377">
    <cfRule type="colorScale" priority="141">
      <colorScale>
        <cfvo type="num" val="$I$14"/>
        <cfvo type="max"/>
        <color theme="5"/>
        <color rgb="FF92D050"/>
      </colorScale>
    </cfRule>
  </conditionalFormatting>
  <conditionalFormatting sqref="L2380:L2384">
    <cfRule type="colorScale" priority="140">
      <colorScale>
        <cfvo type="num" val="$I$14"/>
        <cfvo type="max"/>
        <color theme="5"/>
        <color rgb="FF92D050"/>
      </colorScale>
    </cfRule>
  </conditionalFormatting>
  <conditionalFormatting sqref="L2391">
    <cfRule type="colorScale" priority="139">
      <colorScale>
        <cfvo type="num" val="$I$14"/>
        <cfvo type="max"/>
        <color theme="5"/>
        <color rgb="FF92D050"/>
      </colorScale>
    </cfRule>
  </conditionalFormatting>
  <conditionalFormatting sqref="L2390">
    <cfRule type="colorScale" priority="138">
      <colorScale>
        <cfvo type="num" val="$I$14"/>
        <cfvo type="max"/>
        <color theme="5"/>
        <color rgb="FF92D050"/>
      </colorScale>
    </cfRule>
  </conditionalFormatting>
  <conditionalFormatting sqref="L2389">
    <cfRule type="colorScale" priority="137">
      <colorScale>
        <cfvo type="num" val="$I$14"/>
        <cfvo type="max"/>
        <color theme="5"/>
        <color rgb="FF92D050"/>
      </colorScale>
    </cfRule>
  </conditionalFormatting>
  <conditionalFormatting sqref="L2388">
    <cfRule type="colorScale" priority="136">
      <colorScale>
        <cfvo type="num" val="$I$14"/>
        <cfvo type="max"/>
        <color theme="5"/>
        <color rgb="FF92D050"/>
      </colorScale>
    </cfRule>
  </conditionalFormatting>
  <conditionalFormatting sqref="L2387">
    <cfRule type="colorScale" priority="135">
      <colorScale>
        <cfvo type="num" val="$I$14"/>
        <cfvo type="max"/>
        <color theme="5"/>
        <color rgb="FF92D050"/>
      </colorScale>
    </cfRule>
  </conditionalFormatting>
  <conditionalFormatting sqref="L2394:L2398">
    <cfRule type="colorScale" priority="134">
      <colorScale>
        <cfvo type="num" val="$I$14"/>
        <cfvo type="max"/>
        <color theme="5"/>
        <color rgb="FF92D050"/>
      </colorScale>
    </cfRule>
  </conditionalFormatting>
  <conditionalFormatting sqref="S2401:S2405">
    <cfRule type="colorScale" priority="133">
      <colorScale>
        <cfvo type="num" val="$I$14"/>
        <cfvo type="max"/>
        <color theme="5"/>
        <color rgb="FF92D050"/>
      </colorScale>
    </cfRule>
  </conditionalFormatting>
  <conditionalFormatting sqref="S2394">
    <cfRule type="colorScale" priority="132">
      <colorScale>
        <cfvo type="num" val="$I$14"/>
        <cfvo type="max"/>
        <color theme="5"/>
        <color rgb="FF92D050"/>
      </colorScale>
    </cfRule>
  </conditionalFormatting>
  <conditionalFormatting sqref="S2387">
    <cfRule type="colorScale" priority="131">
      <colorScale>
        <cfvo type="num" val="$I$14"/>
        <cfvo type="max"/>
        <color theme="5"/>
        <color rgb="FF92D050"/>
      </colorScale>
    </cfRule>
  </conditionalFormatting>
  <conditionalFormatting sqref="S2366:S2370">
    <cfRule type="colorScale" priority="130">
      <colorScale>
        <cfvo type="num" val="$I$14"/>
        <cfvo type="max"/>
        <color theme="5"/>
        <color rgb="FF92D050"/>
      </colorScale>
    </cfRule>
  </conditionalFormatting>
  <conditionalFormatting sqref="L2367">
    <cfRule type="colorScale" priority="129">
      <colorScale>
        <cfvo type="num" val="3"/>
        <cfvo type="max"/>
        <color theme="5"/>
        <color rgb="FF92D050"/>
      </colorScale>
    </cfRule>
  </conditionalFormatting>
  <conditionalFormatting sqref="S2373:S2377">
    <cfRule type="colorScale" priority="128">
      <colorScale>
        <cfvo type="num" val="3"/>
        <cfvo type="max"/>
        <color theme="5"/>
        <color rgb="FF92D050"/>
      </colorScale>
    </cfRule>
  </conditionalFormatting>
  <conditionalFormatting sqref="S2380:S2384">
    <cfRule type="colorScale" priority="127">
      <colorScale>
        <cfvo type="num" val="3"/>
        <cfvo type="max"/>
        <color theme="5"/>
        <color rgb="FF92D050"/>
      </colorScale>
    </cfRule>
  </conditionalFormatting>
  <conditionalFormatting sqref="S2388">
    <cfRule type="colorScale" priority="126">
      <colorScale>
        <cfvo type="num" val="3"/>
        <cfvo type="max"/>
        <color theme="5"/>
        <color rgb="FF92D050"/>
      </colorScale>
    </cfRule>
  </conditionalFormatting>
  <conditionalFormatting sqref="S2395">
    <cfRule type="colorScale" priority="125">
      <colorScale>
        <cfvo type="num" val="3"/>
        <cfvo type="max"/>
        <color theme="5"/>
        <color rgb="FF92D050"/>
      </colorScale>
    </cfRule>
  </conditionalFormatting>
  <conditionalFormatting sqref="L2401:L2405">
    <cfRule type="colorScale" priority="124">
      <colorScale>
        <cfvo type="num" val="3"/>
        <cfvo type="max"/>
        <color theme="5"/>
        <color rgb="FF92D050"/>
      </colorScale>
    </cfRule>
  </conditionalFormatting>
  <conditionalFormatting sqref="S2389">
    <cfRule type="colorScale" priority="123">
      <colorScale>
        <cfvo type="num" val="1"/>
        <cfvo type="max"/>
        <color theme="5"/>
        <color rgb="FF92D050"/>
      </colorScale>
    </cfRule>
  </conditionalFormatting>
  <conditionalFormatting sqref="S2396">
    <cfRule type="colorScale" priority="122">
      <colorScale>
        <cfvo type="num" val="1"/>
        <cfvo type="max"/>
        <color theme="5"/>
        <color rgb="FF92D050"/>
      </colorScale>
    </cfRule>
  </conditionalFormatting>
  <conditionalFormatting sqref="L2368">
    <cfRule type="colorScale" priority="121">
      <colorScale>
        <cfvo type="num" val="1"/>
        <cfvo type="max"/>
        <color theme="5"/>
        <color rgb="FF92D050"/>
      </colorScale>
    </cfRule>
  </conditionalFormatting>
  <conditionalFormatting sqref="L2408">
    <cfRule type="colorScale" priority="120">
      <colorScale>
        <cfvo type="num" val="$I$14"/>
        <cfvo type="max"/>
        <color theme="5"/>
        <color rgb="FF92D050"/>
      </colorScale>
    </cfRule>
  </conditionalFormatting>
  <conditionalFormatting sqref="L2422:L2426">
    <cfRule type="colorScale" priority="119">
      <colorScale>
        <cfvo type="num" val="$I$14"/>
        <cfvo type="max"/>
        <color theme="5"/>
        <color rgb="FF92D050"/>
      </colorScale>
    </cfRule>
  </conditionalFormatting>
  <conditionalFormatting sqref="L2429:L2433">
    <cfRule type="colorScale" priority="118">
      <colorScale>
        <cfvo type="num" val="$I$14"/>
        <cfvo type="max"/>
        <color theme="5"/>
        <color rgb="FF92D050"/>
      </colorScale>
    </cfRule>
  </conditionalFormatting>
  <conditionalFormatting sqref="L2436">
    <cfRule type="colorScale" priority="117">
      <colorScale>
        <cfvo type="num" val="$I$14"/>
        <cfvo type="max"/>
        <color theme="5"/>
        <color rgb="FF92D050"/>
      </colorScale>
    </cfRule>
  </conditionalFormatting>
  <conditionalFormatting sqref="S2436:S2440">
    <cfRule type="colorScale" priority="116">
      <colorScale>
        <cfvo type="num" val="$I$14"/>
        <cfvo type="max"/>
        <color theme="5"/>
        <color rgb="FF92D050"/>
      </colorScale>
    </cfRule>
  </conditionalFormatting>
  <conditionalFormatting sqref="S2443:S2447">
    <cfRule type="colorScale" priority="115">
      <colorScale>
        <cfvo type="num" val="$I$14"/>
        <cfvo type="max"/>
        <color theme="5"/>
        <color rgb="FF92D050"/>
      </colorScale>
    </cfRule>
  </conditionalFormatting>
  <conditionalFormatting sqref="S2429">
    <cfRule type="colorScale" priority="114">
      <colorScale>
        <cfvo type="num" val="$I$14"/>
        <cfvo type="max"/>
        <color theme="5"/>
        <color rgb="FF92D050"/>
      </colorScale>
    </cfRule>
  </conditionalFormatting>
  <conditionalFormatting sqref="S2415:S2419">
    <cfRule type="colorScale" priority="113">
      <colorScale>
        <cfvo type="num" val="$I$14"/>
        <cfvo type="max"/>
        <color theme="5"/>
        <color rgb="FF92D050"/>
      </colorScale>
    </cfRule>
  </conditionalFormatting>
  <conditionalFormatting sqref="S2408:S2412">
    <cfRule type="colorScale" priority="112">
      <colorScale>
        <cfvo type="num" val="$I$14"/>
        <cfvo type="max"/>
        <color theme="5"/>
        <color rgb="FF92D050"/>
      </colorScale>
    </cfRule>
  </conditionalFormatting>
  <conditionalFormatting sqref="L2409">
    <cfRule type="colorScale" priority="111">
      <colorScale>
        <cfvo type="num" val="3"/>
        <cfvo type="max"/>
        <color theme="5"/>
        <color rgb="FF92D050"/>
      </colorScale>
    </cfRule>
  </conditionalFormatting>
  <conditionalFormatting sqref="L2415:L2419">
    <cfRule type="colorScale" priority="110">
      <colorScale>
        <cfvo type="num" val="3"/>
        <cfvo type="max"/>
        <color theme="5"/>
        <color rgb="FF92D050"/>
      </colorScale>
    </cfRule>
  </conditionalFormatting>
  <conditionalFormatting sqref="S2430">
    <cfRule type="colorScale" priority="109">
      <colorScale>
        <cfvo type="num" val="3"/>
        <cfvo type="max"/>
        <color theme="5"/>
        <color rgb="FF92D050"/>
      </colorScale>
    </cfRule>
  </conditionalFormatting>
  <conditionalFormatting sqref="S2422:S2426">
    <cfRule type="colorScale" priority="108">
      <colorScale>
        <cfvo type="num" val="3"/>
        <cfvo type="max"/>
        <color theme="5"/>
        <color rgb="FF92D050"/>
      </colorScale>
    </cfRule>
  </conditionalFormatting>
  <conditionalFormatting sqref="L2437">
    <cfRule type="colorScale" priority="107">
      <colorScale>
        <cfvo type="num" val="3"/>
        <cfvo type="max"/>
        <color theme="5"/>
        <color rgb="FF92D050"/>
      </colorScale>
    </cfRule>
  </conditionalFormatting>
  <conditionalFormatting sqref="L2443:L2447">
    <cfRule type="colorScale" priority="106">
      <colorScale>
        <cfvo type="num" val="3"/>
        <cfvo type="max"/>
        <color theme="5"/>
        <color rgb="FF92D050"/>
      </colorScale>
    </cfRule>
  </conditionalFormatting>
  <conditionalFormatting sqref="L2438">
    <cfRule type="colorScale" priority="105">
      <colorScale>
        <cfvo type="num" val="1"/>
        <cfvo type="max"/>
        <color theme="5"/>
        <color rgb="FF92D050"/>
      </colorScale>
    </cfRule>
  </conditionalFormatting>
  <conditionalFormatting sqref="S2431">
    <cfRule type="colorScale" priority="104">
      <colorScale>
        <cfvo type="num" val="1"/>
        <cfvo type="max"/>
        <color theme="5"/>
        <color rgb="FF92D050"/>
      </colorScale>
    </cfRule>
  </conditionalFormatting>
  <conditionalFormatting sqref="L2410">
    <cfRule type="colorScale" priority="103">
      <colorScale>
        <cfvo type="num" val="1"/>
        <cfvo type="max"/>
        <color theme="5"/>
        <color rgb="FF92D050"/>
      </colorScale>
    </cfRule>
  </conditionalFormatting>
  <conditionalFormatting sqref="L2450">
    <cfRule type="colorScale" priority="102">
      <colorScale>
        <cfvo type="num" val="$I$14"/>
        <cfvo type="max"/>
        <color theme="5"/>
        <color rgb="FF92D050"/>
      </colorScale>
    </cfRule>
  </conditionalFormatting>
  <conditionalFormatting sqref="L2457:L2461">
    <cfRule type="colorScale" priority="101">
      <colorScale>
        <cfvo type="num" val="$I$14"/>
        <cfvo type="max"/>
        <color theme="5"/>
        <color rgb="FF92D050"/>
      </colorScale>
    </cfRule>
  </conditionalFormatting>
  <conditionalFormatting sqref="L2464:L2468">
    <cfRule type="colorScale" priority="100">
      <colorScale>
        <cfvo type="num" val="$I$14"/>
        <cfvo type="max"/>
        <color theme="5"/>
        <color rgb="FF92D050"/>
      </colorScale>
    </cfRule>
  </conditionalFormatting>
  <conditionalFormatting sqref="L2475">
    <cfRule type="colorScale" priority="99">
      <colorScale>
        <cfvo type="num" val="$I$14"/>
        <cfvo type="max"/>
        <color theme="5"/>
        <color rgb="FF92D050"/>
      </colorScale>
    </cfRule>
  </conditionalFormatting>
  <conditionalFormatting sqref="L2474">
    <cfRule type="colorScale" priority="98">
      <colorScale>
        <cfvo type="num" val="$I$14"/>
        <cfvo type="max"/>
        <color theme="5"/>
        <color rgb="FF92D050"/>
      </colorScale>
    </cfRule>
  </conditionalFormatting>
  <conditionalFormatting sqref="L2473">
    <cfRule type="colorScale" priority="97">
      <colorScale>
        <cfvo type="num" val="$I$14"/>
        <cfvo type="max"/>
        <color theme="5"/>
        <color rgb="FF92D050"/>
      </colorScale>
    </cfRule>
  </conditionalFormatting>
  <conditionalFormatting sqref="L2472">
    <cfRule type="colorScale" priority="96">
      <colorScale>
        <cfvo type="num" val="$I$14"/>
        <cfvo type="max"/>
        <color theme="5"/>
        <color rgb="FF92D050"/>
      </colorScale>
    </cfRule>
  </conditionalFormatting>
  <conditionalFormatting sqref="L2471">
    <cfRule type="colorScale" priority="95">
      <colorScale>
        <cfvo type="num" val="$I$14"/>
        <cfvo type="max"/>
        <color theme="5"/>
        <color rgb="FF92D050"/>
      </colorScale>
    </cfRule>
  </conditionalFormatting>
  <conditionalFormatting sqref="L2478:L2482">
    <cfRule type="colorScale" priority="94">
      <colorScale>
        <cfvo type="num" val="$I$14"/>
        <cfvo type="max"/>
        <color theme="5"/>
        <color rgb="FF92D050"/>
      </colorScale>
    </cfRule>
  </conditionalFormatting>
  <conditionalFormatting sqref="S2485:S2489">
    <cfRule type="colorScale" priority="93">
      <colorScale>
        <cfvo type="num" val="$I$14"/>
        <cfvo type="max"/>
        <color theme="5"/>
        <color rgb="FF92D050"/>
      </colorScale>
    </cfRule>
  </conditionalFormatting>
  <conditionalFormatting sqref="S2478">
    <cfRule type="colorScale" priority="92">
      <colorScale>
        <cfvo type="num" val="$I$14"/>
        <cfvo type="max"/>
        <color theme="5"/>
        <color rgb="FF92D050"/>
      </colorScale>
    </cfRule>
  </conditionalFormatting>
  <conditionalFormatting sqref="S2471">
    <cfRule type="colorScale" priority="91">
      <colorScale>
        <cfvo type="num" val="$I$14"/>
        <cfvo type="max"/>
        <color theme="5"/>
        <color rgb="FF92D050"/>
      </colorScale>
    </cfRule>
  </conditionalFormatting>
  <conditionalFormatting sqref="S2450:S2454">
    <cfRule type="colorScale" priority="90">
      <colorScale>
        <cfvo type="num" val="$I$14"/>
        <cfvo type="max"/>
        <color theme="5"/>
        <color rgb="FF92D050"/>
      </colorScale>
    </cfRule>
  </conditionalFormatting>
  <conditionalFormatting sqref="L2451">
    <cfRule type="colorScale" priority="89">
      <colorScale>
        <cfvo type="num" val="3"/>
        <cfvo type="max"/>
        <color theme="5"/>
        <color rgb="FF92D050"/>
      </colorScale>
    </cfRule>
  </conditionalFormatting>
  <conditionalFormatting sqref="S2457:S2461">
    <cfRule type="colorScale" priority="88">
      <colorScale>
        <cfvo type="num" val="3"/>
        <cfvo type="max"/>
        <color theme="5"/>
        <color rgb="FF92D050"/>
      </colorScale>
    </cfRule>
  </conditionalFormatting>
  <conditionalFormatting sqref="S2464:S2468">
    <cfRule type="colorScale" priority="87">
      <colorScale>
        <cfvo type="num" val="3"/>
        <cfvo type="max"/>
        <color theme="5"/>
        <color rgb="FF92D050"/>
      </colorScale>
    </cfRule>
  </conditionalFormatting>
  <conditionalFormatting sqref="S2472">
    <cfRule type="colorScale" priority="86">
      <colorScale>
        <cfvo type="num" val="3"/>
        <cfvo type="max"/>
        <color theme="5"/>
        <color rgb="FF92D050"/>
      </colorScale>
    </cfRule>
  </conditionalFormatting>
  <conditionalFormatting sqref="S2479">
    <cfRule type="colorScale" priority="85">
      <colorScale>
        <cfvo type="num" val="3"/>
        <cfvo type="max"/>
        <color theme="5"/>
        <color rgb="FF92D050"/>
      </colorScale>
    </cfRule>
  </conditionalFormatting>
  <conditionalFormatting sqref="L2485:L2489">
    <cfRule type="colorScale" priority="84">
      <colorScale>
        <cfvo type="num" val="3"/>
        <cfvo type="max"/>
        <color theme="5"/>
        <color rgb="FF92D050"/>
      </colorScale>
    </cfRule>
  </conditionalFormatting>
  <conditionalFormatting sqref="S2473">
    <cfRule type="colorScale" priority="83">
      <colorScale>
        <cfvo type="num" val="1"/>
        <cfvo type="max"/>
        <color theme="5"/>
        <color rgb="FF92D050"/>
      </colorScale>
    </cfRule>
  </conditionalFormatting>
  <conditionalFormatting sqref="S2480">
    <cfRule type="colorScale" priority="82">
      <colorScale>
        <cfvo type="num" val="1"/>
        <cfvo type="max"/>
        <color theme="5"/>
        <color rgb="FF92D050"/>
      </colorScale>
    </cfRule>
  </conditionalFormatting>
  <conditionalFormatting sqref="L2452">
    <cfRule type="colorScale" priority="81">
      <colorScale>
        <cfvo type="num" val="1"/>
        <cfvo type="max"/>
        <color theme="5"/>
        <color rgb="FF92D050"/>
      </colorScale>
    </cfRule>
  </conditionalFormatting>
  <conditionalFormatting sqref="L2492">
    <cfRule type="colorScale" priority="80">
      <colorScale>
        <cfvo type="num" val="$I$14"/>
        <cfvo type="max"/>
        <color theme="5"/>
        <color rgb="FF92D050"/>
      </colorScale>
    </cfRule>
  </conditionalFormatting>
  <conditionalFormatting sqref="L2506:L2510">
    <cfRule type="colorScale" priority="79">
      <colorScale>
        <cfvo type="num" val="$I$14"/>
        <cfvo type="max"/>
        <color theme="5"/>
        <color rgb="FF92D050"/>
      </colorScale>
    </cfRule>
  </conditionalFormatting>
  <conditionalFormatting sqref="L2513:L2517">
    <cfRule type="colorScale" priority="78">
      <colorScale>
        <cfvo type="num" val="$I$14"/>
        <cfvo type="max"/>
        <color theme="5"/>
        <color rgb="FF92D050"/>
      </colorScale>
    </cfRule>
  </conditionalFormatting>
  <conditionalFormatting sqref="L2520">
    <cfRule type="colorScale" priority="77">
      <colorScale>
        <cfvo type="num" val="$I$14"/>
        <cfvo type="max"/>
        <color theme="5"/>
        <color rgb="FF92D050"/>
      </colorScale>
    </cfRule>
  </conditionalFormatting>
  <conditionalFormatting sqref="S2520:S2524">
    <cfRule type="colorScale" priority="76">
      <colorScale>
        <cfvo type="num" val="$I$14"/>
        <cfvo type="max"/>
        <color theme="5"/>
        <color rgb="FF92D050"/>
      </colorScale>
    </cfRule>
  </conditionalFormatting>
  <conditionalFormatting sqref="S2527:S2531">
    <cfRule type="colorScale" priority="75">
      <colorScale>
        <cfvo type="num" val="$I$14"/>
        <cfvo type="max"/>
        <color theme="5"/>
        <color rgb="FF92D050"/>
      </colorScale>
    </cfRule>
  </conditionalFormatting>
  <conditionalFormatting sqref="S2513">
    <cfRule type="colorScale" priority="74">
      <colorScale>
        <cfvo type="num" val="$I$14"/>
        <cfvo type="max"/>
        <color theme="5"/>
        <color rgb="FF92D050"/>
      </colorScale>
    </cfRule>
  </conditionalFormatting>
  <conditionalFormatting sqref="S2499:S2503">
    <cfRule type="colorScale" priority="73">
      <colorScale>
        <cfvo type="num" val="$I$14"/>
        <cfvo type="max"/>
        <color theme="5"/>
        <color rgb="FF92D050"/>
      </colorScale>
    </cfRule>
  </conditionalFormatting>
  <conditionalFormatting sqref="S2492:S2496">
    <cfRule type="colorScale" priority="72">
      <colorScale>
        <cfvo type="num" val="$I$14"/>
        <cfvo type="max"/>
        <color theme="5"/>
        <color rgb="FF92D050"/>
      </colorScale>
    </cfRule>
  </conditionalFormatting>
  <conditionalFormatting sqref="L2493">
    <cfRule type="colorScale" priority="71">
      <colorScale>
        <cfvo type="num" val="3"/>
        <cfvo type="max"/>
        <color theme="5"/>
        <color rgb="FF92D050"/>
      </colorScale>
    </cfRule>
  </conditionalFormatting>
  <conditionalFormatting sqref="L2499:L2503">
    <cfRule type="colorScale" priority="70">
      <colorScale>
        <cfvo type="num" val="3"/>
        <cfvo type="max"/>
        <color theme="5"/>
        <color rgb="FF92D050"/>
      </colorScale>
    </cfRule>
  </conditionalFormatting>
  <conditionalFormatting sqref="S2514">
    <cfRule type="colorScale" priority="69">
      <colorScale>
        <cfvo type="num" val="3"/>
        <cfvo type="max"/>
        <color theme="5"/>
        <color rgb="FF92D050"/>
      </colorScale>
    </cfRule>
  </conditionalFormatting>
  <conditionalFormatting sqref="S2506:S2510">
    <cfRule type="colorScale" priority="68">
      <colorScale>
        <cfvo type="num" val="3"/>
        <cfvo type="max"/>
        <color theme="5"/>
        <color rgb="FF92D050"/>
      </colorScale>
    </cfRule>
  </conditionalFormatting>
  <conditionalFormatting sqref="L2521">
    <cfRule type="colorScale" priority="67">
      <colorScale>
        <cfvo type="num" val="3"/>
        <cfvo type="max"/>
        <color theme="5"/>
        <color rgb="FF92D050"/>
      </colorScale>
    </cfRule>
  </conditionalFormatting>
  <conditionalFormatting sqref="L2527:L2531">
    <cfRule type="colorScale" priority="66">
      <colorScale>
        <cfvo type="num" val="3"/>
        <cfvo type="max"/>
        <color theme="5"/>
        <color rgb="FF92D050"/>
      </colorScale>
    </cfRule>
  </conditionalFormatting>
  <conditionalFormatting sqref="L2522">
    <cfRule type="colorScale" priority="65">
      <colorScale>
        <cfvo type="num" val="1"/>
        <cfvo type="max"/>
        <color theme="5"/>
        <color rgb="FF92D050"/>
      </colorScale>
    </cfRule>
  </conditionalFormatting>
  <conditionalFormatting sqref="S2515">
    <cfRule type="colorScale" priority="64">
      <colorScale>
        <cfvo type="num" val="1"/>
        <cfvo type="max"/>
        <color theme="5"/>
        <color rgb="FF92D050"/>
      </colorScale>
    </cfRule>
  </conditionalFormatting>
  <conditionalFormatting sqref="L2494">
    <cfRule type="colorScale" priority="63">
      <colorScale>
        <cfvo type="num" val="1"/>
        <cfvo type="max"/>
        <color theme="5"/>
        <color rgb="FF92D050"/>
      </colorScale>
    </cfRule>
  </conditionalFormatting>
  <conditionalFormatting sqref="L2534">
    <cfRule type="colorScale" priority="62">
      <colorScale>
        <cfvo type="num" val="$I$14"/>
        <cfvo type="max"/>
        <color theme="5"/>
        <color rgb="FF92D050"/>
      </colorScale>
    </cfRule>
  </conditionalFormatting>
  <conditionalFormatting sqref="L2541:L2545">
    <cfRule type="colorScale" priority="61">
      <colorScale>
        <cfvo type="num" val="$I$14"/>
        <cfvo type="max"/>
        <color theme="5"/>
        <color rgb="FF92D050"/>
      </colorScale>
    </cfRule>
  </conditionalFormatting>
  <conditionalFormatting sqref="L2548:L2552">
    <cfRule type="colorScale" priority="60">
      <colorScale>
        <cfvo type="num" val="$I$14"/>
        <cfvo type="max"/>
        <color theme="5"/>
        <color rgb="FF92D050"/>
      </colorScale>
    </cfRule>
  </conditionalFormatting>
  <conditionalFormatting sqref="L2559">
    <cfRule type="colorScale" priority="59">
      <colorScale>
        <cfvo type="num" val="$I$14"/>
        <cfvo type="max"/>
        <color theme="5"/>
        <color rgb="FF92D050"/>
      </colorScale>
    </cfRule>
  </conditionalFormatting>
  <conditionalFormatting sqref="L2558">
    <cfRule type="colorScale" priority="58">
      <colorScale>
        <cfvo type="num" val="$I$14"/>
        <cfvo type="max"/>
        <color theme="5"/>
        <color rgb="FF92D050"/>
      </colorScale>
    </cfRule>
  </conditionalFormatting>
  <conditionalFormatting sqref="L2557">
    <cfRule type="colorScale" priority="57">
      <colorScale>
        <cfvo type="num" val="$I$14"/>
        <cfvo type="max"/>
        <color theme="5"/>
        <color rgb="FF92D050"/>
      </colorScale>
    </cfRule>
  </conditionalFormatting>
  <conditionalFormatting sqref="L2556">
    <cfRule type="colorScale" priority="56">
      <colorScale>
        <cfvo type="num" val="$I$14"/>
        <cfvo type="max"/>
        <color theme="5"/>
        <color rgb="FF92D050"/>
      </colorScale>
    </cfRule>
  </conditionalFormatting>
  <conditionalFormatting sqref="L2555">
    <cfRule type="colorScale" priority="55">
      <colorScale>
        <cfvo type="num" val="$I$14"/>
        <cfvo type="max"/>
        <color theme="5"/>
        <color rgb="FF92D050"/>
      </colorScale>
    </cfRule>
  </conditionalFormatting>
  <conditionalFormatting sqref="L2562:L2566">
    <cfRule type="colorScale" priority="54">
      <colorScale>
        <cfvo type="num" val="$I$14"/>
        <cfvo type="max"/>
        <color theme="5"/>
        <color rgb="FF92D050"/>
      </colorScale>
    </cfRule>
  </conditionalFormatting>
  <conditionalFormatting sqref="S2569:S2573">
    <cfRule type="colorScale" priority="53">
      <colorScale>
        <cfvo type="num" val="$I$14"/>
        <cfvo type="max"/>
        <color theme="5"/>
        <color rgb="FF92D050"/>
      </colorScale>
    </cfRule>
  </conditionalFormatting>
  <conditionalFormatting sqref="S2562">
    <cfRule type="colorScale" priority="52">
      <colorScale>
        <cfvo type="num" val="$I$14"/>
        <cfvo type="max"/>
        <color theme="5"/>
        <color rgb="FF92D050"/>
      </colorScale>
    </cfRule>
  </conditionalFormatting>
  <conditionalFormatting sqref="S2555">
    <cfRule type="colorScale" priority="51">
      <colorScale>
        <cfvo type="num" val="$I$14"/>
        <cfvo type="max"/>
        <color theme="5"/>
        <color rgb="FF92D050"/>
      </colorScale>
    </cfRule>
  </conditionalFormatting>
  <conditionalFormatting sqref="S2534:S2538">
    <cfRule type="colorScale" priority="50">
      <colorScale>
        <cfvo type="num" val="$I$14"/>
        <cfvo type="max"/>
        <color theme="5"/>
        <color rgb="FF92D050"/>
      </colorScale>
    </cfRule>
  </conditionalFormatting>
  <conditionalFormatting sqref="L2535">
    <cfRule type="colorScale" priority="49">
      <colorScale>
        <cfvo type="num" val="3"/>
        <cfvo type="max"/>
        <color theme="5"/>
        <color rgb="FF92D050"/>
      </colorScale>
    </cfRule>
  </conditionalFormatting>
  <conditionalFormatting sqref="S2541:S2545">
    <cfRule type="colorScale" priority="48">
      <colorScale>
        <cfvo type="num" val="3"/>
        <cfvo type="max"/>
        <color theme="5"/>
        <color rgb="FF92D050"/>
      </colorScale>
    </cfRule>
  </conditionalFormatting>
  <conditionalFormatting sqref="S2548:S2552">
    <cfRule type="colorScale" priority="47">
      <colorScale>
        <cfvo type="num" val="3"/>
        <cfvo type="max"/>
        <color theme="5"/>
        <color rgb="FF92D050"/>
      </colorScale>
    </cfRule>
  </conditionalFormatting>
  <conditionalFormatting sqref="S2556">
    <cfRule type="colorScale" priority="46">
      <colorScale>
        <cfvo type="num" val="3"/>
        <cfvo type="max"/>
        <color theme="5"/>
        <color rgb="FF92D050"/>
      </colorScale>
    </cfRule>
  </conditionalFormatting>
  <conditionalFormatting sqref="S2563">
    <cfRule type="colorScale" priority="45">
      <colorScale>
        <cfvo type="num" val="3"/>
        <cfvo type="max"/>
        <color theme="5"/>
        <color rgb="FF92D050"/>
      </colorScale>
    </cfRule>
  </conditionalFormatting>
  <conditionalFormatting sqref="L2569:L2573">
    <cfRule type="colorScale" priority="44">
      <colorScale>
        <cfvo type="num" val="3"/>
        <cfvo type="max"/>
        <color theme="5"/>
        <color rgb="FF92D050"/>
      </colorScale>
    </cfRule>
  </conditionalFormatting>
  <conditionalFormatting sqref="S2557">
    <cfRule type="colorScale" priority="43">
      <colorScale>
        <cfvo type="num" val="1"/>
        <cfvo type="max"/>
        <color theme="5"/>
        <color rgb="FF92D050"/>
      </colorScale>
    </cfRule>
  </conditionalFormatting>
  <conditionalFormatting sqref="S2564">
    <cfRule type="colorScale" priority="42">
      <colorScale>
        <cfvo type="num" val="1"/>
        <cfvo type="max"/>
        <color theme="5"/>
        <color rgb="FF92D050"/>
      </colorScale>
    </cfRule>
  </conditionalFormatting>
  <conditionalFormatting sqref="L2536">
    <cfRule type="colorScale" priority="41">
      <colorScale>
        <cfvo type="num" val="1"/>
        <cfvo type="max"/>
        <color theme="5"/>
        <color rgb="FF92D050"/>
      </colorScale>
    </cfRule>
  </conditionalFormatting>
  <conditionalFormatting sqref="L2576">
    <cfRule type="colorScale" priority="40">
      <colorScale>
        <cfvo type="num" val="$I$14"/>
        <cfvo type="max"/>
        <color theme="5"/>
        <color rgb="FF92D050"/>
      </colorScale>
    </cfRule>
  </conditionalFormatting>
  <conditionalFormatting sqref="L2590:L2594">
    <cfRule type="colorScale" priority="39">
      <colorScale>
        <cfvo type="num" val="$I$14"/>
        <cfvo type="max"/>
        <color theme="5"/>
        <color rgb="FF92D050"/>
      </colorScale>
    </cfRule>
  </conditionalFormatting>
  <conditionalFormatting sqref="L2597:L2601">
    <cfRule type="colorScale" priority="38">
      <colorScale>
        <cfvo type="num" val="$I$14"/>
        <cfvo type="max"/>
        <color theme="5"/>
        <color rgb="FF92D050"/>
      </colorScale>
    </cfRule>
  </conditionalFormatting>
  <conditionalFormatting sqref="L2604">
    <cfRule type="colorScale" priority="37">
      <colorScale>
        <cfvo type="num" val="$I$14"/>
        <cfvo type="max"/>
        <color theme="5"/>
        <color rgb="FF92D050"/>
      </colorScale>
    </cfRule>
  </conditionalFormatting>
  <conditionalFormatting sqref="S2604:S2608">
    <cfRule type="colorScale" priority="36">
      <colorScale>
        <cfvo type="num" val="$I$14"/>
        <cfvo type="max"/>
        <color theme="5"/>
        <color rgb="FF92D050"/>
      </colorScale>
    </cfRule>
  </conditionalFormatting>
  <conditionalFormatting sqref="S2611:S2615">
    <cfRule type="colorScale" priority="35">
      <colorScale>
        <cfvo type="num" val="$I$14"/>
        <cfvo type="max"/>
        <color theme="5"/>
        <color rgb="FF92D050"/>
      </colorScale>
    </cfRule>
  </conditionalFormatting>
  <conditionalFormatting sqref="S2597">
    <cfRule type="colorScale" priority="34">
      <colorScale>
        <cfvo type="num" val="$I$14"/>
        <cfvo type="max"/>
        <color theme="5"/>
        <color rgb="FF92D050"/>
      </colorScale>
    </cfRule>
  </conditionalFormatting>
  <conditionalFormatting sqref="S2583:S2587">
    <cfRule type="colorScale" priority="33">
      <colorScale>
        <cfvo type="num" val="$I$14"/>
        <cfvo type="max"/>
        <color theme="5"/>
        <color rgb="FF92D050"/>
      </colorScale>
    </cfRule>
  </conditionalFormatting>
  <conditionalFormatting sqref="S2576:S2580">
    <cfRule type="colorScale" priority="32">
      <colorScale>
        <cfvo type="num" val="$I$14"/>
        <cfvo type="max"/>
        <color theme="5"/>
        <color rgb="FF92D050"/>
      </colorScale>
    </cfRule>
  </conditionalFormatting>
  <conditionalFormatting sqref="L2577">
    <cfRule type="colorScale" priority="31">
      <colorScale>
        <cfvo type="num" val="3"/>
        <cfvo type="max"/>
        <color theme="5"/>
        <color rgb="FF92D050"/>
      </colorScale>
    </cfRule>
  </conditionalFormatting>
  <conditionalFormatting sqref="L2583:L2587">
    <cfRule type="colorScale" priority="30">
      <colorScale>
        <cfvo type="num" val="3"/>
        <cfvo type="max"/>
        <color theme="5"/>
        <color rgb="FF92D050"/>
      </colorScale>
    </cfRule>
  </conditionalFormatting>
  <conditionalFormatting sqref="S2598">
    <cfRule type="colorScale" priority="29">
      <colorScale>
        <cfvo type="num" val="3"/>
        <cfvo type="max"/>
        <color theme="5"/>
        <color rgb="FF92D050"/>
      </colorScale>
    </cfRule>
  </conditionalFormatting>
  <conditionalFormatting sqref="S2590:S2594">
    <cfRule type="colorScale" priority="28">
      <colorScale>
        <cfvo type="num" val="3"/>
        <cfvo type="max"/>
        <color theme="5"/>
        <color rgb="FF92D050"/>
      </colorScale>
    </cfRule>
  </conditionalFormatting>
  <conditionalFormatting sqref="L2605">
    <cfRule type="colorScale" priority="27">
      <colorScale>
        <cfvo type="num" val="3"/>
        <cfvo type="max"/>
        <color theme="5"/>
        <color rgb="FF92D050"/>
      </colorScale>
    </cfRule>
  </conditionalFormatting>
  <conditionalFormatting sqref="L2611:L2615">
    <cfRule type="colorScale" priority="26">
      <colorScale>
        <cfvo type="num" val="3"/>
        <cfvo type="max"/>
        <color theme="5"/>
        <color rgb="FF92D050"/>
      </colorScale>
    </cfRule>
  </conditionalFormatting>
  <conditionalFormatting sqref="L2606">
    <cfRule type="colorScale" priority="25">
      <colorScale>
        <cfvo type="num" val="1"/>
        <cfvo type="max"/>
        <color theme="5"/>
        <color rgb="FF92D050"/>
      </colorScale>
    </cfRule>
  </conditionalFormatting>
  <conditionalFormatting sqref="S2599">
    <cfRule type="colorScale" priority="24">
      <colorScale>
        <cfvo type="num" val="1"/>
        <cfvo type="max"/>
        <color theme="5"/>
        <color rgb="FF92D050"/>
      </colorScale>
    </cfRule>
  </conditionalFormatting>
  <conditionalFormatting sqref="L2578">
    <cfRule type="colorScale" priority="23">
      <colorScale>
        <cfvo type="num" val="1"/>
        <cfvo type="max"/>
        <color theme="5"/>
        <color rgb="FF92D050"/>
      </colorScale>
    </cfRule>
  </conditionalFormatting>
  <conditionalFormatting sqref="L2618">
    <cfRule type="colorScale" priority="22">
      <colorScale>
        <cfvo type="num" val="$I$14"/>
        <cfvo type="max"/>
        <color theme="5"/>
        <color rgb="FF92D050"/>
      </colorScale>
    </cfRule>
  </conditionalFormatting>
  <conditionalFormatting sqref="L2625:L2629">
    <cfRule type="colorScale" priority="21">
      <colorScale>
        <cfvo type="num" val="$I$14"/>
        <cfvo type="max"/>
        <color theme="5"/>
        <color rgb="FF92D050"/>
      </colorScale>
    </cfRule>
  </conditionalFormatting>
  <conditionalFormatting sqref="L2632:L2636">
    <cfRule type="colorScale" priority="20">
      <colorScale>
        <cfvo type="num" val="$I$14"/>
        <cfvo type="max"/>
        <color theme="5"/>
        <color rgb="FF92D050"/>
      </colorScale>
    </cfRule>
  </conditionalFormatting>
  <conditionalFormatting sqref="L2643">
    <cfRule type="colorScale" priority="19">
      <colorScale>
        <cfvo type="num" val="$I$14"/>
        <cfvo type="max"/>
        <color theme="5"/>
        <color rgb="FF92D050"/>
      </colorScale>
    </cfRule>
  </conditionalFormatting>
  <conditionalFormatting sqref="L2642">
    <cfRule type="colorScale" priority="18">
      <colorScale>
        <cfvo type="num" val="$I$14"/>
        <cfvo type="max"/>
        <color theme="5"/>
        <color rgb="FF92D050"/>
      </colorScale>
    </cfRule>
  </conditionalFormatting>
  <conditionalFormatting sqref="L2641">
    <cfRule type="colorScale" priority="17">
      <colorScale>
        <cfvo type="num" val="$I$14"/>
        <cfvo type="max"/>
        <color theme="5"/>
        <color rgb="FF92D050"/>
      </colorScale>
    </cfRule>
  </conditionalFormatting>
  <conditionalFormatting sqref="L2640">
    <cfRule type="colorScale" priority="16">
      <colorScale>
        <cfvo type="num" val="$I$14"/>
        <cfvo type="max"/>
        <color theme="5"/>
        <color rgb="FF92D050"/>
      </colorScale>
    </cfRule>
  </conditionalFormatting>
  <conditionalFormatting sqref="L2639">
    <cfRule type="colorScale" priority="15">
      <colorScale>
        <cfvo type="num" val="$I$14"/>
        <cfvo type="max"/>
        <color theme="5"/>
        <color rgb="FF92D050"/>
      </colorScale>
    </cfRule>
  </conditionalFormatting>
  <conditionalFormatting sqref="L2646:L2650">
    <cfRule type="colorScale" priority="14">
      <colorScale>
        <cfvo type="num" val="$I$14"/>
        <cfvo type="max"/>
        <color theme="5"/>
        <color rgb="FF92D050"/>
      </colorScale>
    </cfRule>
  </conditionalFormatting>
  <conditionalFormatting sqref="S2653:S2657">
    <cfRule type="colorScale" priority="13">
      <colorScale>
        <cfvo type="num" val="$I$14"/>
        <cfvo type="max"/>
        <color theme="5"/>
        <color rgb="FF92D050"/>
      </colorScale>
    </cfRule>
  </conditionalFormatting>
  <conditionalFormatting sqref="S2646">
    <cfRule type="colorScale" priority="12">
      <colorScale>
        <cfvo type="num" val="$I$14"/>
        <cfvo type="max"/>
        <color theme="5"/>
        <color rgb="FF92D050"/>
      </colorScale>
    </cfRule>
  </conditionalFormatting>
  <conditionalFormatting sqref="S2639">
    <cfRule type="colorScale" priority="11">
      <colorScale>
        <cfvo type="num" val="$I$14"/>
        <cfvo type="max"/>
        <color theme="5"/>
        <color rgb="FF92D050"/>
      </colorScale>
    </cfRule>
  </conditionalFormatting>
  <conditionalFormatting sqref="S2618:S2622">
    <cfRule type="colorScale" priority="10">
      <colorScale>
        <cfvo type="num" val="$I$14"/>
        <cfvo type="max"/>
        <color theme="5"/>
        <color rgb="FF92D050"/>
      </colorScale>
    </cfRule>
  </conditionalFormatting>
  <conditionalFormatting sqref="L2619">
    <cfRule type="colorScale" priority="9">
      <colorScale>
        <cfvo type="num" val="3"/>
        <cfvo type="max"/>
        <color theme="5"/>
        <color rgb="FF92D050"/>
      </colorScale>
    </cfRule>
  </conditionalFormatting>
  <conditionalFormatting sqref="S2625:S2629">
    <cfRule type="colorScale" priority="8">
      <colorScale>
        <cfvo type="num" val="3"/>
        <cfvo type="max"/>
        <color theme="5"/>
        <color rgb="FF92D050"/>
      </colorScale>
    </cfRule>
  </conditionalFormatting>
  <conditionalFormatting sqref="S2632:S2636">
    <cfRule type="colorScale" priority="7">
      <colorScale>
        <cfvo type="num" val="3"/>
        <cfvo type="max"/>
        <color theme="5"/>
        <color rgb="FF92D050"/>
      </colorScale>
    </cfRule>
  </conditionalFormatting>
  <conditionalFormatting sqref="S2640">
    <cfRule type="colorScale" priority="6">
      <colorScale>
        <cfvo type="num" val="3"/>
        <cfvo type="max"/>
        <color theme="5"/>
        <color rgb="FF92D050"/>
      </colorScale>
    </cfRule>
  </conditionalFormatting>
  <conditionalFormatting sqref="S2647">
    <cfRule type="colorScale" priority="5">
      <colorScale>
        <cfvo type="num" val="3"/>
        <cfvo type="max"/>
        <color theme="5"/>
        <color rgb="FF92D050"/>
      </colorScale>
    </cfRule>
  </conditionalFormatting>
  <conditionalFormatting sqref="L2653:L2657">
    <cfRule type="colorScale" priority="4">
      <colorScale>
        <cfvo type="num" val="3"/>
        <cfvo type="max"/>
        <color theme="5"/>
        <color rgb="FF92D050"/>
      </colorScale>
    </cfRule>
  </conditionalFormatting>
  <conditionalFormatting sqref="S2641">
    <cfRule type="colorScale" priority="3">
      <colorScale>
        <cfvo type="num" val="1"/>
        <cfvo type="max"/>
        <color theme="5"/>
        <color rgb="FF92D050"/>
      </colorScale>
    </cfRule>
  </conditionalFormatting>
  <conditionalFormatting sqref="S2648">
    <cfRule type="colorScale" priority="2">
      <colorScale>
        <cfvo type="num" val="1"/>
        <cfvo type="max"/>
        <color theme="5"/>
        <color rgb="FF92D050"/>
      </colorScale>
    </cfRule>
  </conditionalFormatting>
  <conditionalFormatting sqref="L2620">
    <cfRule type="colorScale" priority="1">
      <colorScale>
        <cfvo type="num" val="1"/>
        <cfvo type="max"/>
        <color theme="5"/>
        <color rgb="FF92D050"/>
      </colorScale>
    </cfRule>
  </conditionalFormatting>
  <pageMargins left="0.25" right="0.25" top="0.75" bottom="0.75" header="0.3" footer="0.3"/>
  <pageSetup paperSize="9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207"/>
  <sheetViews>
    <sheetView workbookViewId="0">
      <selection activeCell="N7" sqref="N7"/>
    </sheetView>
  </sheetViews>
  <sheetFormatPr defaultRowHeight="15" x14ac:dyDescent="0.25"/>
  <sheetData>
    <row r="3" spans="1:16" x14ac:dyDescent="0.25">
      <c r="A3" t="s">
        <v>121</v>
      </c>
      <c r="B3" t="s">
        <v>122</v>
      </c>
      <c r="C3" t="s">
        <v>14</v>
      </c>
      <c r="D3" t="s">
        <v>4</v>
      </c>
      <c r="E3" t="s">
        <v>12</v>
      </c>
      <c r="F3" t="s">
        <v>13</v>
      </c>
      <c r="G3" s="5" t="s">
        <v>14</v>
      </c>
      <c r="H3" s="5" t="s">
        <v>4</v>
      </c>
      <c r="I3" t="s">
        <v>12</v>
      </c>
      <c r="J3" t="s">
        <v>13</v>
      </c>
    </row>
    <row r="4" spans="1:16" x14ac:dyDescent="0.25">
      <c r="A4">
        <v>1</v>
      </c>
      <c r="B4">
        <v>1</v>
      </c>
      <c r="C4">
        <v>3</v>
      </c>
      <c r="E4">
        <v>1</v>
      </c>
      <c r="G4">
        <v>98.647999999999996</v>
      </c>
      <c r="H4" s="5"/>
      <c r="I4">
        <v>110.8175</v>
      </c>
    </row>
    <row r="5" spans="1:16" x14ac:dyDescent="0.25">
      <c r="B5">
        <v>2</v>
      </c>
      <c r="D5">
        <v>4</v>
      </c>
      <c r="F5">
        <v>2</v>
      </c>
      <c r="G5" s="5"/>
      <c r="H5">
        <v>37.911250000000003</v>
      </c>
      <c r="J5">
        <v>137.48750000000001</v>
      </c>
      <c r="N5" t="s">
        <v>123</v>
      </c>
      <c r="O5" t="s">
        <v>34</v>
      </c>
      <c r="P5" t="s">
        <v>124</v>
      </c>
    </row>
    <row r="6" spans="1:16" x14ac:dyDescent="0.25">
      <c r="B6">
        <v>3</v>
      </c>
      <c r="C6">
        <v>4</v>
      </c>
      <c r="E6">
        <v>2</v>
      </c>
      <c r="G6">
        <v>58.325000000000003</v>
      </c>
      <c r="H6" s="5"/>
      <c r="I6">
        <v>109.99</v>
      </c>
      <c r="N6">
        <v>6</v>
      </c>
      <c r="O6">
        <v>200</v>
      </c>
      <c r="P6">
        <f>N6*0.0333*O6+O6</f>
        <v>239.96</v>
      </c>
    </row>
    <row r="7" spans="1:16" x14ac:dyDescent="0.25">
      <c r="A7">
        <v>2</v>
      </c>
      <c r="B7">
        <v>4</v>
      </c>
      <c r="C7">
        <v>1</v>
      </c>
      <c r="E7">
        <v>3</v>
      </c>
      <c r="G7" s="2">
        <v>87.487499999999997</v>
      </c>
      <c r="H7" s="49"/>
      <c r="I7" s="2">
        <v>122.4825</v>
      </c>
      <c r="J7" s="2"/>
    </row>
    <row r="8" spans="1:16" x14ac:dyDescent="0.25">
      <c r="B8">
        <v>5</v>
      </c>
      <c r="D8">
        <v>1</v>
      </c>
      <c r="F8">
        <v>3</v>
      </c>
      <c r="G8" s="5"/>
      <c r="H8">
        <v>60.154000000000003</v>
      </c>
      <c r="J8">
        <v>164.63200000000001</v>
      </c>
    </row>
    <row r="9" spans="1:16" x14ac:dyDescent="0.25">
      <c r="B9">
        <v>6</v>
      </c>
      <c r="C9">
        <v>2</v>
      </c>
      <c r="E9">
        <v>4</v>
      </c>
      <c r="G9">
        <v>80</v>
      </c>
      <c r="H9" s="5"/>
      <c r="I9">
        <v>65</v>
      </c>
    </row>
    <row r="10" spans="1:16" x14ac:dyDescent="0.25">
      <c r="A10">
        <v>3</v>
      </c>
      <c r="B10">
        <v>7</v>
      </c>
      <c r="C10">
        <v>3</v>
      </c>
      <c r="E10">
        <v>1</v>
      </c>
      <c r="G10">
        <v>67.5</v>
      </c>
      <c r="H10" s="5"/>
      <c r="I10">
        <v>85</v>
      </c>
    </row>
    <row r="11" spans="1:16" x14ac:dyDescent="0.25">
      <c r="B11">
        <v>8</v>
      </c>
      <c r="D11">
        <v>2</v>
      </c>
      <c r="F11">
        <v>4</v>
      </c>
      <c r="G11" s="5"/>
      <c r="H11">
        <v>50</v>
      </c>
      <c r="J11">
        <v>85</v>
      </c>
    </row>
    <row r="12" spans="1:16" x14ac:dyDescent="0.25">
      <c r="B12">
        <v>9</v>
      </c>
      <c r="C12">
        <v>4</v>
      </c>
      <c r="E12">
        <v>2</v>
      </c>
      <c r="G12">
        <v>55</v>
      </c>
      <c r="H12" s="5"/>
      <c r="I12">
        <v>105</v>
      </c>
    </row>
    <row r="13" spans="1:16" x14ac:dyDescent="0.25">
      <c r="A13">
        <v>4</v>
      </c>
      <c r="B13">
        <v>10</v>
      </c>
      <c r="C13">
        <v>1</v>
      </c>
      <c r="E13">
        <v>3</v>
      </c>
      <c r="G13">
        <v>77.5</v>
      </c>
      <c r="H13" s="5"/>
      <c r="I13">
        <v>110</v>
      </c>
    </row>
    <row r="14" spans="1:16" x14ac:dyDescent="0.25">
      <c r="B14">
        <v>11</v>
      </c>
      <c r="D14">
        <v>3</v>
      </c>
      <c r="F14">
        <v>1</v>
      </c>
      <c r="G14" s="5"/>
      <c r="H14">
        <v>52.5</v>
      </c>
      <c r="J14">
        <v>125</v>
      </c>
    </row>
    <row r="15" spans="1:16" x14ac:dyDescent="0.25">
      <c r="B15">
        <v>12</v>
      </c>
      <c r="C15">
        <v>2</v>
      </c>
      <c r="E15">
        <v>4</v>
      </c>
      <c r="G15">
        <v>82.5</v>
      </c>
      <c r="H15" s="5"/>
      <c r="I15">
        <v>70</v>
      </c>
    </row>
    <row r="16" spans="1:16" x14ac:dyDescent="0.25">
      <c r="A16">
        <v>5</v>
      </c>
      <c r="B16">
        <v>13</v>
      </c>
      <c r="C16">
        <v>3</v>
      </c>
      <c r="E16">
        <v>1</v>
      </c>
      <c r="G16">
        <v>87.5</v>
      </c>
      <c r="H16" s="5"/>
      <c r="I16">
        <v>100</v>
      </c>
    </row>
    <row r="17" spans="1:10" x14ac:dyDescent="0.25">
      <c r="B17">
        <v>14</v>
      </c>
      <c r="D17">
        <v>4</v>
      </c>
      <c r="F17">
        <v>2</v>
      </c>
      <c r="G17" s="5"/>
      <c r="H17">
        <v>32.5</v>
      </c>
      <c r="J17">
        <v>130</v>
      </c>
    </row>
    <row r="18" spans="1:10" x14ac:dyDescent="0.25">
      <c r="B18">
        <v>15</v>
      </c>
      <c r="C18">
        <v>4</v>
      </c>
      <c r="E18">
        <v>2</v>
      </c>
      <c r="G18">
        <v>55</v>
      </c>
      <c r="H18" s="5"/>
      <c r="I18">
        <v>105</v>
      </c>
    </row>
    <row r="19" spans="1:10" x14ac:dyDescent="0.25">
      <c r="A19">
        <v>6</v>
      </c>
      <c r="B19">
        <v>16</v>
      </c>
      <c r="C19">
        <v>1</v>
      </c>
      <c r="E19">
        <v>3</v>
      </c>
      <c r="G19">
        <v>80</v>
      </c>
      <c r="H19" s="5"/>
      <c r="I19">
        <v>110</v>
      </c>
    </row>
    <row r="20" spans="1:10" x14ac:dyDescent="0.25">
      <c r="B20">
        <v>17</v>
      </c>
      <c r="D20">
        <v>1</v>
      </c>
      <c r="F20">
        <v>3</v>
      </c>
      <c r="G20" s="5"/>
      <c r="H20">
        <v>50</v>
      </c>
      <c r="J20">
        <v>140</v>
      </c>
    </row>
    <row r="21" spans="1:10" x14ac:dyDescent="0.25">
      <c r="B21">
        <v>18</v>
      </c>
      <c r="C21">
        <v>2</v>
      </c>
      <c r="E21">
        <v>4</v>
      </c>
      <c r="G21">
        <v>85</v>
      </c>
      <c r="H21" s="5"/>
      <c r="I21">
        <v>70</v>
      </c>
    </row>
    <row r="22" spans="1:10" x14ac:dyDescent="0.25">
      <c r="A22">
        <v>7</v>
      </c>
      <c r="B22">
        <v>19</v>
      </c>
      <c r="C22">
        <v>3</v>
      </c>
      <c r="E22">
        <v>1</v>
      </c>
      <c r="G22">
        <v>70</v>
      </c>
      <c r="H22" s="5"/>
      <c r="I22">
        <v>90</v>
      </c>
    </row>
    <row r="23" spans="1:10" x14ac:dyDescent="0.25">
      <c r="B23">
        <v>20</v>
      </c>
      <c r="D23">
        <v>2</v>
      </c>
      <c r="F23">
        <v>4</v>
      </c>
      <c r="G23" s="5"/>
      <c r="H23">
        <v>52.5</v>
      </c>
      <c r="J23">
        <v>90</v>
      </c>
    </row>
    <row r="24" spans="1:10" x14ac:dyDescent="0.25">
      <c r="B24">
        <v>21</v>
      </c>
      <c r="C24">
        <v>4</v>
      </c>
      <c r="E24">
        <v>2</v>
      </c>
      <c r="G24">
        <v>57.5</v>
      </c>
      <c r="H24" s="5"/>
      <c r="I24">
        <v>110</v>
      </c>
    </row>
    <row r="25" spans="1:10" x14ac:dyDescent="0.25">
      <c r="A25">
        <v>8</v>
      </c>
      <c r="B25">
        <v>22</v>
      </c>
      <c r="C25">
        <v>1</v>
      </c>
      <c r="E25">
        <v>3</v>
      </c>
      <c r="G25">
        <v>82.5</v>
      </c>
      <c r="H25" s="5"/>
      <c r="I25">
        <v>115</v>
      </c>
    </row>
    <row r="26" spans="1:10" x14ac:dyDescent="0.25">
      <c r="B26">
        <v>23</v>
      </c>
      <c r="D26">
        <v>3</v>
      </c>
      <c r="F26">
        <v>1</v>
      </c>
      <c r="G26" s="5"/>
      <c r="H26">
        <v>55</v>
      </c>
      <c r="J26">
        <v>130</v>
      </c>
    </row>
    <row r="27" spans="1:10" x14ac:dyDescent="0.25">
      <c r="B27">
        <v>24</v>
      </c>
      <c r="C27">
        <v>2</v>
      </c>
      <c r="E27">
        <v>4</v>
      </c>
      <c r="G27">
        <v>87.5</v>
      </c>
      <c r="H27" s="5"/>
      <c r="I27">
        <v>75</v>
      </c>
    </row>
    <row r="28" spans="1:10" x14ac:dyDescent="0.25">
      <c r="A28">
        <v>9</v>
      </c>
      <c r="B28">
        <v>25</v>
      </c>
      <c r="C28">
        <v>3</v>
      </c>
      <c r="E28">
        <v>1</v>
      </c>
      <c r="G28">
        <v>90</v>
      </c>
      <c r="H28" s="5"/>
      <c r="I28">
        <v>105</v>
      </c>
    </row>
    <row r="29" spans="1:10" x14ac:dyDescent="0.25">
      <c r="B29">
        <v>26</v>
      </c>
      <c r="D29">
        <v>4</v>
      </c>
      <c r="F29">
        <v>2</v>
      </c>
      <c r="G29" s="5"/>
      <c r="H29">
        <v>35</v>
      </c>
      <c r="J29">
        <v>135</v>
      </c>
    </row>
    <row r="30" spans="1:10" x14ac:dyDescent="0.25">
      <c r="B30">
        <v>27</v>
      </c>
      <c r="C30">
        <v>4</v>
      </c>
      <c r="E30">
        <v>2</v>
      </c>
      <c r="G30">
        <v>57.5</v>
      </c>
      <c r="H30" s="5"/>
      <c r="I30">
        <v>110</v>
      </c>
    </row>
    <row r="31" spans="1:10" x14ac:dyDescent="0.25">
      <c r="A31">
        <v>10</v>
      </c>
      <c r="B31">
        <v>28</v>
      </c>
      <c r="C31">
        <v>1</v>
      </c>
      <c r="E31">
        <v>3</v>
      </c>
      <c r="G31">
        <v>82.5</v>
      </c>
      <c r="H31" s="5"/>
      <c r="I31">
        <v>115</v>
      </c>
    </row>
    <row r="32" spans="1:10" x14ac:dyDescent="0.25">
      <c r="B32">
        <v>29</v>
      </c>
      <c r="D32">
        <v>1</v>
      </c>
      <c r="F32">
        <v>3</v>
      </c>
      <c r="G32" s="5"/>
      <c r="H32">
        <v>50</v>
      </c>
      <c r="J32">
        <v>145</v>
      </c>
    </row>
    <row r="33" spans="1:10" x14ac:dyDescent="0.25">
      <c r="B33">
        <v>30</v>
      </c>
      <c r="C33">
        <v>2</v>
      </c>
      <c r="E33">
        <v>4</v>
      </c>
      <c r="G33">
        <v>87.5</v>
      </c>
      <c r="H33" s="5"/>
      <c r="I33">
        <v>75</v>
      </c>
    </row>
    <row r="34" spans="1:10" x14ac:dyDescent="0.25">
      <c r="A34">
        <v>11</v>
      </c>
      <c r="B34">
        <v>31</v>
      </c>
      <c r="C34">
        <v>3</v>
      </c>
      <c r="E34">
        <v>1</v>
      </c>
      <c r="G34">
        <v>75</v>
      </c>
      <c r="H34" s="5"/>
      <c r="I34">
        <v>95</v>
      </c>
    </row>
    <row r="35" spans="1:10" x14ac:dyDescent="0.25">
      <c r="B35">
        <v>32</v>
      </c>
      <c r="D35">
        <v>2</v>
      </c>
      <c r="F35">
        <v>4</v>
      </c>
      <c r="G35" s="5"/>
      <c r="H35">
        <v>55</v>
      </c>
      <c r="J35">
        <v>90</v>
      </c>
    </row>
    <row r="36" spans="1:10" x14ac:dyDescent="0.25">
      <c r="B36">
        <v>33</v>
      </c>
      <c r="C36">
        <v>4</v>
      </c>
      <c r="E36">
        <v>2</v>
      </c>
      <c r="G36">
        <v>60</v>
      </c>
      <c r="H36" s="5"/>
      <c r="I36">
        <v>110</v>
      </c>
    </row>
    <row r="37" spans="1:10" x14ac:dyDescent="0.25">
      <c r="A37">
        <v>12</v>
      </c>
      <c r="B37">
        <v>34</v>
      </c>
      <c r="C37">
        <v>1</v>
      </c>
      <c r="E37">
        <v>3</v>
      </c>
      <c r="G37">
        <v>85</v>
      </c>
      <c r="H37" s="5"/>
      <c r="I37">
        <v>120</v>
      </c>
    </row>
    <row r="38" spans="1:10" x14ac:dyDescent="0.25">
      <c r="B38">
        <v>35</v>
      </c>
      <c r="D38">
        <v>3</v>
      </c>
      <c r="F38">
        <v>1</v>
      </c>
      <c r="G38" s="5"/>
      <c r="H38">
        <v>57.5</v>
      </c>
      <c r="J38">
        <v>135</v>
      </c>
    </row>
    <row r="39" spans="1:10" x14ac:dyDescent="0.25">
      <c r="B39">
        <v>36</v>
      </c>
      <c r="C39">
        <v>2</v>
      </c>
      <c r="E39">
        <v>4</v>
      </c>
      <c r="G39">
        <v>90</v>
      </c>
      <c r="H39" s="5"/>
      <c r="I39">
        <v>75</v>
      </c>
    </row>
    <row r="40" spans="1:10" x14ac:dyDescent="0.25">
      <c r="A40">
        <v>13</v>
      </c>
      <c r="B40">
        <v>37</v>
      </c>
      <c r="C40">
        <v>3</v>
      </c>
      <c r="E40">
        <v>1</v>
      </c>
      <c r="G40">
        <v>95</v>
      </c>
      <c r="H40" s="5"/>
      <c r="I40">
        <v>110</v>
      </c>
    </row>
    <row r="41" spans="1:10" x14ac:dyDescent="0.25">
      <c r="B41">
        <v>38</v>
      </c>
      <c r="D41">
        <v>4</v>
      </c>
      <c r="F41">
        <v>2</v>
      </c>
      <c r="G41" s="5"/>
      <c r="H41">
        <v>37.5</v>
      </c>
      <c r="J41">
        <v>140</v>
      </c>
    </row>
    <row r="42" spans="1:10" x14ac:dyDescent="0.25">
      <c r="B42">
        <v>39</v>
      </c>
      <c r="C42">
        <v>4</v>
      </c>
      <c r="E42">
        <v>2</v>
      </c>
      <c r="G42">
        <v>60</v>
      </c>
      <c r="H42" s="5"/>
      <c r="I42">
        <v>115</v>
      </c>
    </row>
    <row r="43" spans="1:10" x14ac:dyDescent="0.25">
      <c r="A43">
        <v>14</v>
      </c>
      <c r="B43">
        <v>40</v>
      </c>
      <c r="C43">
        <v>1</v>
      </c>
      <c r="E43">
        <v>3</v>
      </c>
      <c r="G43">
        <v>87.5</v>
      </c>
      <c r="H43" s="5"/>
      <c r="I43">
        <v>120</v>
      </c>
    </row>
    <row r="44" spans="1:10" x14ac:dyDescent="0.25">
      <c r="B44">
        <v>41</v>
      </c>
      <c r="D44">
        <v>1</v>
      </c>
      <c r="F44">
        <v>3</v>
      </c>
      <c r="G44" s="5"/>
      <c r="H44">
        <v>52.5</v>
      </c>
      <c r="J44">
        <v>150</v>
      </c>
    </row>
    <row r="45" spans="1:10" x14ac:dyDescent="0.25">
      <c r="B45">
        <v>42</v>
      </c>
      <c r="C45">
        <v>2</v>
      </c>
      <c r="E45">
        <v>4</v>
      </c>
      <c r="G45">
        <v>92.5</v>
      </c>
      <c r="H45" s="5"/>
      <c r="I45">
        <v>75</v>
      </c>
    </row>
    <row r="46" spans="1:10" x14ac:dyDescent="0.25">
      <c r="A46">
        <v>15</v>
      </c>
      <c r="B46">
        <v>43</v>
      </c>
      <c r="C46">
        <v>3</v>
      </c>
      <c r="E46">
        <v>1</v>
      </c>
      <c r="G46">
        <v>77.5</v>
      </c>
      <c r="H46" s="5"/>
      <c r="I46">
        <v>95</v>
      </c>
    </row>
    <row r="47" spans="1:10" x14ac:dyDescent="0.25">
      <c r="B47">
        <v>44</v>
      </c>
      <c r="D47">
        <v>2</v>
      </c>
      <c r="F47">
        <v>4</v>
      </c>
      <c r="G47" s="5"/>
      <c r="H47">
        <v>55</v>
      </c>
      <c r="J47">
        <v>95</v>
      </c>
    </row>
    <row r="48" spans="1:10" x14ac:dyDescent="0.25">
      <c r="B48">
        <v>45</v>
      </c>
      <c r="C48">
        <v>4</v>
      </c>
      <c r="E48">
        <v>2</v>
      </c>
      <c r="G48">
        <v>62.5</v>
      </c>
      <c r="H48" s="5"/>
      <c r="I48">
        <v>115</v>
      </c>
    </row>
    <row r="49" spans="1:10" x14ac:dyDescent="0.25">
      <c r="A49">
        <v>16</v>
      </c>
      <c r="B49">
        <v>46</v>
      </c>
      <c r="C49">
        <v>1</v>
      </c>
      <c r="E49">
        <v>3</v>
      </c>
      <c r="G49">
        <v>90</v>
      </c>
      <c r="H49" s="5"/>
      <c r="I49">
        <v>120</v>
      </c>
    </row>
    <row r="50" spans="1:10" x14ac:dyDescent="0.25">
      <c r="B50">
        <v>47</v>
      </c>
      <c r="D50">
        <v>3</v>
      </c>
      <c r="F50">
        <v>1</v>
      </c>
      <c r="G50" s="5"/>
      <c r="H50">
        <v>60</v>
      </c>
      <c r="J50">
        <v>135</v>
      </c>
    </row>
    <row r="51" spans="1:10" x14ac:dyDescent="0.25">
      <c r="B51">
        <v>48</v>
      </c>
      <c r="C51">
        <v>2</v>
      </c>
      <c r="E51">
        <v>4</v>
      </c>
      <c r="G51">
        <v>95</v>
      </c>
      <c r="H51" s="5"/>
      <c r="I51">
        <v>80</v>
      </c>
    </row>
    <row r="52" spans="1:10" x14ac:dyDescent="0.25">
      <c r="A52">
        <v>17</v>
      </c>
      <c r="B52">
        <v>49</v>
      </c>
      <c r="C52">
        <v>3</v>
      </c>
      <c r="E52">
        <v>1</v>
      </c>
      <c r="G52">
        <v>100</v>
      </c>
      <c r="H52" s="5"/>
      <c r="I52">
        <v>110</v>
      </c>
    </row>
    <row r="53" spans="1:10" x14ac:dyDescent="0.25">
      <c r="B53">
        <v>50</v>
      </c>
      <c r="D53">
        <v>4</v>
      </c>
      <c r="F53">
        <v>2</v>
      </c>
      <c r="G53" s="5"/>
      <c r="H53">
        <v>37.5</v>
      </c>
      <c r="J53">
        <v>145</v>
      </c>
    </row>
    <row r="54" spans="1:10" x14ac:dyDescent="0.25">
      <c r="B54">
        <v>51</v>
      </c>
      <c r="C54">
        <v>4</v>
      </c>
      <c r="E54">
        <v>2</v>
      </c>
      <c r="G54">
        <v>62.5</v>
      </c>
      <c r="H54" s="5"/>
      <c r="I54">
        <v>120</v>
      </c>
    </row>
    <row r="55" spans="1:10" x14ac:dyDescent="0.25">
      <c r="A55">
        <v>18</v>
      </c>
      <c r="B55">
        <v>52</v>
      </c>
      <c r="C55">
        <v>1</v>
      </c>
      <c r="E55">
        <v>3</v>
      </c>
      <c r="G55">
        <v>90</v>
      </c>
      <c r="H55" s="5"/>
      <c r="I55">
        <v>125</v>
      </c>
    </row>
    <row r="56" spans="1:10" x14ac:dyDescent="0.25">
      <c r="B56">
        <v>53</v>
      </c>
      <c r="D56">
        <v>1</v>
      </c>
      <c r="F56">
        <v>3</v>
      </c>
      <c r="G56" s="5"/>
      <c r="H56">
        <v>55</v>
      </c>
      <c r="J56">
        <v>150</v>
      </c>
    </row>
    <row r="57" spans="1:10" x14ac:dyDescent="0.25">
      <c r="B57">
        <v>54</v>
      </c>
      <c r="C57">
        <v>2</v>
      </c>
      <c r="E57">
        <v>4</v>
      </c>
      <c r="G57">
        <v>97.5</v>
      </c>
      <c r="H57" s="5"/>
      <c r="I57">
        <v>80</v>
      </c>
    </row>
    <row r="58" spans="1:10" x14ac:dyDescent="0.25">
      <c r="A58">
        <v>19</v>
      </c>
      <c r="B58">
        <v>55</v>
      </c>
      <c r="C58">
        <v>3</v>
      </c>
      <c r="E58">
        <v>1</v>
      </c>
      <c r="G58">
        <v>80</v>
      </c>
      <c r="H58" s="5"/>
      <c r="I58">
        <v>100</v>
      </c>
    </row>
    <row r="59" spans="1:10" x14ac:dyDescent="0.25">
      <c r="B59">
        <v>56</v>
      </c>
      <c r="D59">
        <v>2</v>
      </c>
      <c r="F59">
        <v>4</v>
      </c>
      <c r="G59" s="5"/>
      <c r="H59">
        <v>57.5</v>
      </c>
      <c r="J59">
        <v>95</v>
      </c>
    </row>
    <row r="60" spans="1:10" x14ac:dyDescent="0.25">
      <c r="B60">
        <v>57</v>
      </c>
      <c r="C60">
        <v>4</v>
      </c>
      <c r="E60">
        <v>2</v>
      </c>
      <c r="G60">
        <v>65</v>
      </c>
      <c r="H60" s="5"/>
      <c r="I60">
        <v>120</v>
      </c>
    </row>
    <row r="61" spans="1:10" x14ac:dyDescent="0.25">
      <c r="A61">
        <v>20</v>
      </c>
      <c r="B61">
        <v>58</v>
      </c>
      <c r="C61">
        <v>1</v>
      </c>
      <c r="E61">
        <v>3</v>
      </c>
      <c r="G61">
        <v>92.5</v>
      </c>
      <c r="H61" s="5"/>
      <c r="I61">
        <v>125</v>
      </c>
    </row>
    <row r="62" spans="1:10" x14ac:dyDescent="0.25">
      <c r="B62">
        <v>59</v>
      </c>
      <c r="D62">
        <v>3</v>
      </c>
      <c r="F62">
        <v>1</v>
      </c>
      <c r="G62" s="5"/>
      <c r="H62">
        <v>60</v>
      </c>
      <c r="J62">
        <v>140</v>
      </c>
    </row>
    <row r="63" spans="1:10" x14ac:dyDescent="0.25">
      <c r="B63">
        <v>60</v>
      </c>
      <c r="C63">
        <v>2</v>
      </c>
      <c r="E63">
        <v>4</v>
      </c>
      <c r="G63">
        <v>97.5</v>
      </c>
      <c r="H63" s="5"/>
      <c r="I63">
        <v>80</v>
      </c>
    </row>
    <row r="64" spans="1:10" x14ac:dyDescent="0.25">
      <c r="A64">
        <v>21</v>
      </c>
      <c r="B64">
        <v>61</v>
      </c>
      <c r="C64">
        <v>3</v>
      </c>
      <c r="E64">
        <v>1</v>
      </c>
      <c r="G64">
        <v>105</v>
      </c>
      <c r="H64" s="5"/>
      <c r="I64">
        <v>115</v>
      </c>
    </row>
    <row r="65" spans="1:10" x14ac:dyDescent="0.25">
      <c r="B65">
        <v>62</v>
      </c>
      <c r="D65">
        <v>4</v>
      </c>
      <c r="F65">
        <v>2</v>
      </c>
      <c r="G65" s="5"/>
      <c r="H65">
        <v>40</v>
      </c>
      <c r="J65">
        <v>150</v>
      </c>
    </row>
    <row r="66" spans="1:10" x14ac:dyDescent="0.25">
      <c r="B66">
        <v>63</v>
      </c>
      <c r="C66">
        <v>4</v>
      </c>
      <c r="E66">
        <v>2</v>
      </c>
      <c r="G66">
        <v>65</v>
      </c>
      <c r="H66" s="5"/>
      <c r="I66">
        <v>120</v>
      </c>
    </row>
    <row r="67" spans="1:10" x14ac:dyDescent="0.25">
      <c r="A67">
        <v>22</v>
      </c>
      <c r="B67">
        <v>64</v>
      </c>
      <c r="C67">
        <v>1</v>
      </c>
      <c r="E67">
        <v>3</v>
      </c>
      <c r="G67">
        <v>95</v>
      </c>
      <c r="H67" s="5"/>
      <c r="I67">
        <v>130</v>
      </c>
    </row>
    <row r="68" spans="1:10" x14ac:dyDescent="0.25">
      <c r="B68">
        <v>65</v>
      </c>
      <c r="D68">
        <v>1</v>
      </c>
      <c r="F68">
        <v>3</v>
      </c>
      <c r="G68" s="5"/>
      <c r="H68">
        <v>57.5</v>
      </c>
      <c r="J68">
        <v>155</v>
      </c>
    </row>
    <row r="69" spans="1:10" x14ac:dyDescent="0.25">
      <c r="B69">
        <v>66</v>
      </c>
      <c r="C69">
        <v>2</v>
      </c>
      <c r="E69">
        <v>4</v>
      </c>
      <c r="G69">
        <v>100</v>
      </c>
      <c r="H69" s="5"/>
      <c r="I69">
        <v>80</v>
      </c>
    </row>
    <row r="70" spans="1:10" x14ac:dyDescent="0.25">
      <c r="A70">
        <v>23</v>
      </c>
      <c r="B70">
        <v>67</v>
      </c>
      <c r="C70">
        <v>3</v>
      </c>
      <c r="E70">
        <v>1</v>
      </c>
      <c r="G70">
        <v>85</v>
      </c>
      <c r="H70" s="5"/>
      <c r="I70">
        <v>105</v>
      </c>
    </row>
    <row r="71" spans="1:10" x14ac:dyDescent="0.25">
      <c r="B71">
        <v>68</v>
      </c>
      <c r="D71">
        <v>2</v>
      </c>
      <c r="F71">
        <v>4</v>
      </c>
      <c r="G71" s="5"/>
      <c r="H71">
        <v>60</v>
      </c>
      <c r="J71">
        <v>100</v>
      </c>
    </row>
    <row r="72" spans="1:10" x14ac:dyDescent="0.25">
      <c r="B72">
        <v>69</v>
      </c>
      <c r="C72">
        <v>4</v>
      </c>
      <c r="E72">
        <v>2</v>
      </c>
      <c r="G72">
        <v>67.5</v>
      </c>
      <c r="H72" s="5"/>
      <c r="I72">
        <v>125</v>
      </c>
    </row>
    <row r="73" spans="1:10" x14ac:dyDescent="0.25">
      <c r="A73">
        <v>24</v>
      </c>
      <c r="B73">
        <v>70</v>
      </c>
      <c r="C73">
        <v>1</v>
      </c>
      <c r="E73">
        <v>3</v>
      </c>
      <c r="G73">
        <v>97.5</v>
      </c>
      <c r="H73" s="5"/>
      <c r="I73">
        <v>130</v>
      </c>
    </row>
    <row r="74" spans="1:10" x14ac:dyDescent="0.25">
      <c r="B74">
        <v>71</v>
      </c>
      <c r="D74">
        <v>3</v>
      </c>
      <c r="F74">
        <v>1</v>
      </c>
      <c r="G74" s="5"/>
      <c r="H74">
        <v>62.5</v>
      </c>
      <c r="J74">
        <v>145</v>
      </c>
    </row>
    <row r="75" spans="1:10" x14ac:dyDescent="0.25">
      <c r="B75">
        <v>72</v>
      </c>
      <c r="C75">
        <v>2</v>
      </c>
      <c r="E75">
        <v>4</v>
      </c>
      <c r="G75">
        <v>102.5</v>
      </c>
      <c r="H75" s="5"/>
      <c r="I75">
        <v>85</v>
      </c>
    </row>
    <row r="76" spans="1:10" x14ac:dyDescent="0.25">
      <c r="A76">
        <v>25</v>
      </c>
      <c r="B76">
        <v>73</v>
      </c>
      <c r="C76">
        <v>3</v>
      </c>
      <c r="E76">
        <v>1</v>
      </c>
      <c r="G76">
        <v>107.5</v>
      </c>
      <c r="H76" s="5"/>
      <c r="I76">
        <v>120</v>
      </c>
    </row>
    <row r="77" spans="1:10" x14ac:dyDescent="0.25">
      <c r="B77">
        <v>74</v>
      </c>
      <c r="D77">
        <v>4</v>
      </c>
      <c r="F77">
        <v>2</v>
      </c>
      <c r="G77" s="5"/>
      <c r="H77">
        <v>40</v>
      </c>
      <c r="J77">
        <v>150</v>
      </c>
    </row>
    <row r="78" spans="1:10" x14ac:dyDescent="0.25">
      <c r="B78">
        <v>75</v>
      </c>
      <c r="C78">
        <v>4</v>
      </c>
      <c r="E78">
        <v>2</v>
      </c>
      <c r="G78">
        <v>67.5</v>
      </c>
      <c r="H78" s="5"/>
      <c r="I78">
        <v>125</v>
      </c>
    </row>
    <row r="79" spans="1:10" x14ac:dyDescent="0.25">
      <c r="A79">
        <v>26</v>
      </c>
      <c r="B79">
        <v>76</v>
      </c>
      <c r="C79">
        <v>1</v>
      </c>
      <c r="E79">
        <v>3</v>
      </c>
      <c r="G79">
        <v>100</v>
      </c>
      <c r="H79" s="5"/>
      <c r="I79">
        <v>135</v>
      </c>
    </row>
    <row r="80" spans="1:10" x14ac:dyDescent="0.25">
      <c r="B80">
        <v>77</v>
      </c>
      <c r="D80">
        <v>1</v>
      </c>
      <c r="F80">
        <v>3</v>
      </c>
      <c r="G80" s="5"/>
      <c r="H80">
        <v>57.5</v>
      </c>
      <c r="J80">
        <v>160</v>
      </c>
    </row>
    <row r="81" spans="1:10" x14ac:dyDescent="0.25">
      <c r="B81">
        <v>78</v>
      </c>
      <c r="C81">
        <v>2</v>
      </c>
      <c r="E81">
        <v>4</v>
      </c>
      <c r="G81">
        <v>105</v>
      </c>
      <c r="H81" s="5"/>
      <c r="I81">
        <v>85</v>
      </c>
    </row>
    <row r="82" spans="1:10" x14ac:dyDescent="0.25">
      <c r="A82">
        <v>27</v>
      </c>
      <c r="B82">
        <v>79</v>
      </c>
      <c r="C82">
        <v>3</v>
      </c>
      <c r="E82">
        <v>1</v>
      </c>
      <c r="G82">
        <v>87.5</v>
      </c>
      <c r="H82" s="5"/>
      <c r="I82">
        <v>105</v>
      </c>
    </row>
    <row r="83" spans="1:10" x14ac:dyDescent="0.25">
      <c r="B83">
        <v>80</v>
      </c>
      <c r="D83">
        <v>2</v>
      </c>
      <c r="F83">
        <v>4</v>
      </c>
      <c r="G83" s="5"/>
      <c r="H83">
        <v>62.5</v>
      </c>
      <c r="J83">
        <v>100</v>
      </c>
    </row>
    <row r="84" spans="1:10" x14ac:dyDescent="0.25">
      <c r="B84">
        <v>81</v>
      </c>
      <c r="C84">
        <v>4</v>
      </c>
      <c r="E84">
        <v>2</v>
      </c>
      <c r="G84">
        <v>70</v>
      </c>
      <c r="H84" s="5"/>
      <c r="I84">
        <v>130</v>
      </c>
    </row>
    <row r="85" spans="1:10" x14ac:dyDescent="0.25">
      <c r="A85">
        <v>28</v>
      </c>
      <c r="B85">
        <v>82</v>
      </c>
      <c r="C85">
        <v>1</v>
      </c>
      <c r="E85">
        <v>3</v>
      </c>
      <c r="G85">
        <v>100</v>
      </c>
      <c r="H85" s="5"/>
      <c r="I85">
        <v>135</v>
      </c>
    </row>
    <row r="86" spans="1:10" x14ac:dyDescent="0.25">
      <c r="B86">
        <v>83</v>
      </c>
      <c r="D86">
        <v>3</v>
      </c>
      <c r="F86">
        <v>1</v>
      </c>
      <c r="G86" s="5"/>
      <c r="H86">
        <v>65</v>
      </c>
      <c r="J86">
        <v>150</v>
      </c>
    </row>
    <row r="87" spans="1:10" x14ac:dyDescent="0.25">
      <c r="B87">
        <v>84</v>
      </c>
      <c r="C87">
        <v>2</v>
      </c>
      <c r="E87">
        <v>4</v>
      </c>
      <c r="G87">
        <v>107.5</v>
      </c>
      <c r="H87" s="5"/>
      <c r="I87">
        <v>85</v>
      </c>
    </row>
    <row r="88" spans="1:10" x14ac:dyDescent="0.25">
      <c r="A88">
        <v>29</v>
      </c>
      <c r="B88">
        <v>85</v>
      </c>
      <c r="C88">
        <v>3</v>
      </c>
      <c r="E88">
        <v>1</v>
      </c>
      <c r="G88">
        <v>112.5</v>
      </c>
      <c r="H88" s="5"/>
      <c r="I88">
        <v>125</v>
      </c>
    </row>
    <row r="89" spans="1:10" x14ac:dyDescent="0.25">
      <c r="B89">
        <v>86</v>
      </c>
      <c r="D89">
        <v>4</v>
      </c>
      <c r="F89">
        <v>2</v>
      </c>
      <c r="G89" s="5"/>
      <c r="H89">
        <v>42.5</v>
      </c>
      <c r="J89">
        <v>155</v>
      </c>
    </row>
    <row r="90" spans="1:10" x14ac:dyDescent="0.25">
      <c r="B90">
        <v>87</v>
      </c>
      <c r="C90">
        <v>4</v>
      </c>
      <c r="E90">
        <v>2</v>
      </c>
      <c r="G90">
        <v>72.5</v>
      </c>
      <c r="H90" s="5"/>
      <c r="I90">
        <v>130</v>
      </c>
    </row>
    <row r="91" spans="1:10" x14ac:dyDescent="0.25">
      <c r="A91">
        <v>30</v>
      </c>
      <c r="B91">
        <v>88</v>
      </c>
      <c r="C91">
        <v>1</v>
      </c>
      <c r="E91">
        <v>3</v>
      </c>
      <c r="G91">
        <v>102.5</v>
      </c>
      <c r="H91" s="5"/>
      <c r="I91">
        <v>135</v>
      </c>
    </row>
    <row r="92" spans="1:10" x14ac:dyDescent="0.25">
      <c r="B92">
        <v>89</v>
      </c>
      <c r="D92">
        <v>1</v>
      </c>
      <c r="F92">
        <v>3</v>
      </c>
      <c r="G92" s="5"/>
      <c r="H92">
        <v>60</v>
      </c>
      <c r="J92">
        <v>165</v>
      </c>
    </row>
    <row r="93" spans="1:10" x14ac:dyDescent="0.25">
      <c r="B93">
        <v>90</v>
      </c>
      <c r="C93">
        <v>2</v>
      </c>
      <c r="E93">
        <v>4</v>
      </c>
      <c r="G93">
        <v>107.5</v>
      </c>
      <c r="H93" s="5"/>
      <c r="I93">
        <v>90</v>
      </c>
    </row>
    <row r="94" spans="1:10" x14ac:dyDescent="0.25">
      <c r="A94">
        <v>31</v>
      </c>
      <c r="B94">
        <v>91</v>
      </c>
      <c r="C94">
        <v>3</v>
      </c>
      <c r="E94">
        <v>1</v>
      </c>
      <c r="G94">
        <v>90</v>
      </c>
      <c r="H94" s="5"/>
      <c r="I94">
        <v>110</v>
      </c>
    </row>
    <row r="95" spans="1:10" x14ac:dyDescent="0.25">
      <c r="B95">
        <v>92</v>
      </c>
      <c r="D95">
        <v>2</v>
      </c>
      <c r="F95">
        <v>4</v>
      </c>
      <c r="G95" s="5"/>
      <c r="H95">
        <v>65</v>
      </c>
      <c r="J95">
        <v>105</v>
      </c>
    </row>
    <row r="96" spans="1:10" x14ac:dyDescent="0.25">
      <c r="B96">
        <v>93</v>
      </c>
      <c r="C96">
        <v>4</v>
      </c>
      <c r="E96">
        <v>2</v>
      </c>
      <c r="G96">
        <v>72.5</v>
      </c>
      <c r="H96" s="5"/>
      <c r="I96">
        <v>130</v>
      </c>
    </row>
    <row r="97" spans="1:10" x14ac:dyDescent="0.25">
      <c r="A97">
        <v>32</v>
      </c>
      <c r="B97">
        <v>94</v>
      </c>
      <c r="C97">
        <v>1</v>
      </c>
      <c r="E97">
        <v>3</v>
      </c>
      <c r="G97">
        <v>105</v>
      </c>
      <c r="H97" s="5"/>
      <c r="I97">
        <v>140</v>
      </c>
    </row>
    <row r="98" spans="1:10" x14ac:dyDescent="0.25">
      <c r="B98">
        <v>95</v>
      </c>
      <c r="D98">
        <v>3</v>
      </c>
      <c r="F98">
        <v>1</v>
      </c>
      <c r="G98" s="5"/>
      <c r="H98">
        <v>67.5</v>
      </c>
      <c r="J98">
        <v>150</v>
      </c>
    </row>
    <row r="99" spans="1:10" x14ac:dyDescent="0.25">
      <c r="B99">
        <v>96</v>
      </c>
      <c r="C99">
        <v>2</v>
      </c>
      <c r="E99">
        <v>4</v>
      </c>
      <c r="G99">
        <v>110</v>
      </c>
      <c r="H99" s="5"/>
      <c r="I99">
        <v>90</v>
      </c>
    </row>
    <row r="100" spans="1:10" x14ac:dyDescent="0.25">
      <c r="A100">
        <v>33</v>
      </c>
      <c r="B100">
        <v>97</v>
      </c>
      <c r="C100">
        <v>3</v>
      </c>
      <c r="E100">
        <v>1</v>
      </c>
      <c r="G100">
        <v>117.5</v>
      </c>
      <c r="H100" s="5"/>
      <c r="I100">
        <v>125</v>
      </c>
    </row>
    <row r="101" spans="1:10" x14ac:dyDescent="0.25">
      <c r="B101">
        <v>98</v>
      </c>
      <c r="D101">
        <v>4</v>
      </c>
      <c r="F101">
        <v>2</v>
      </c>
      <c r="G101" s="5"/>
      <c r="H101">
        <v>42.5</v>
      </c>
      <c r="J101">
        <v>160</v>
      </c>
    </row>
    <row r="102" spans="1:10" x14ac:dyDescent="0.25">
      <c r="B102">
        <v>99</v>
      </c>
      <c r="C102">
        <v>4</v>
      </c>
      <c r="E102">
        <v>2</v>
      </c>
      <c r="G102">
        <v>75</v>
      </c>
      <c r="H102" s="5"/>
      <c r="I102">
        <v>135</v>
      </c>
    </row>
    <row r="103" spans="1:10" x14ac:dyDescent="0.25">
      <c r="A103">
        <v>34</v>
      </c>
      <c r="B103">
        <v>100</v>
      </c>
      <c r="C103">
        <v>1</v>
      </c>
      <c r="E103">
        <v>3</v>
      </c>
      <c r="G103">
        <v>107.5</v>
      </c>
      <c r="H103" s="5"/>
      <c r="I103">
        <v>140</v>
      </c>
    </row>
    <row r="104" spans="1:10" x14ac:dyDescent="0.25">
      <c r="B104">
        <v>101</v>
      </c>
      <c r="D104">
        <v>1</v>
      </c>
      <c r="F104">
        <v>3</v>
      </c>
      <c r="G104" s="5"/>
      <c r="H104">
        <v>62.5</v>
      </c>
      <c r="J104">
        <v>170</v>
      </c>
    </row>
    <row r="105" spans="1:10" x14ac:dyDescent="0.25">
      <c r="B105">
        <v>102</v>
      </c>
      <c r="C105">
        <v>2</v>
      </c>
      <c r="E105">
        <v>4</v>
      </c>
      <c r="G105">
        <v>112.5</v>
      </c>
      <c r="H105" s="5"/>
      <c r="I105">
        <v>90</v>
      </c>
    </row>
    <row r="106" spans="1:10" x14ac:dyDescent="0.25">
      <c r="A106">
        <v>35</v>
      </c>
      <c r="B106">
        <v>103</v>
      </c>
      <c r="C106">
        <v>3</v>
      </c>
      <c r="E106">
        <v>1</v>
      </c>
      <c r="G106">
        <v>95</v>
      </c>
      <c r="H106" s="5"/>
      <c r="I106">
        <v>115</v>
      </c>
    </row>
    <row r="107" spans="1:10" x14ac:dyDescent="0.25">
      <c r="B107">
        <v>104</v>
      </c>
      <c r="D107">
        <v>2</v>
      </c>
      <c r="F107">
        <v>4</v>
      </c>
      <c r="G107" s="5"/>
      <c r="H107">
        <v>65</v>
      </c>
      <c r="J107">
        <v>110</v>
      </c>
    </row>
    <row r="108" spans="1:10" x14ac:dyDescent="0.25">
      <c r="B108">
        <v>105</v>
      </c>
      <c r="C108">
        <v>4</v>
      </c>
      <c r="E108">
        <v>2</v>
      </c>
      <c r="G108">
        <v>75</v>
      </c>
      <c r="H108" s="5"/>
      <c r="I108">
        <v>135</v>
      </c>
    </row>
    <row r="109" spans="1:10" x14ac:dyDescent="0.25">
      <c r="A109">
        <v>36</v>
      </c>
      <c r="B109">
        <v>106</v>
      </c>
      <c r="C109">
        <v>1</v>
      </c>
      <c r="E109">
        <v>3</v>
      </c>
      <c r="G109">
        <v>107.5</v>
      </c>
      <c r="H109" s="5"/>
      <c r="I109">
        <v>145</v>
      </c>
    </row>
    <row r="110" spans="1:10" x14ac:dyDescent="0.25">
      <c r="B110">
        <v>107</v>
      </c>
      <c r="D110">
        <v>3</v>
      </c>
      <c r="F110">
        <v>1</v>
      </c>
      <c r="G110" s="5"/>
      <c r="H110">
        <v>70</v>
      </c>
      <c r="J110">
        <v>155</v>
      </c>
    </row>
    <row r="111" spans="1:10" x14ac:dyDescent="0.25">
      <c r="B111">
        <v>108</v>
      </c>
      <c r="C111">
        <v>2</v>
      </c>
      <c r="E111">
        <v>4</v>
      </c>
      <c r="G111">
        <v>115</v>
      </c>
      <c r="H111" s="5"/>
      <c r="I111">
        <v>90</v>
      </c>
    </row>
    <row r="112" spans="1:10" x14ac:dyDescent="0.25">
      <c r="A112">
        <v>37</v>
      </c>
      <c r="B112">
        <v>109</v>
      </c>
      <c r="C112">
        <v>3</v>
      </c>
      <c r="E112">
        <v>1</v>
      </c>
      <c r="G112">
        <v>120</v>
      </c>
      <c r="H112" s="5"/>
      <c r="I112">
        <v>130</v>
      </c>
    </row>
    <row r="113" spans="1:10" x14ac:dyDescent="0.25">
      <c r="B113">
        <v>110</v>
      </c>
      <c r="D113">
        <v>4</v>
      </c>
      <c r="F113">
        <v>2</v>
      </c>
      <c r="G113" s="5"/>
      <c r="H113">
        <v>45</v>
      </c>
      <c r="J113">
        <v>165</v>
      </c>
    </row>
    <row r="114" spans="1:10" x14ac:dyDescent="0.25">
      <c r="B114">
        <v>111</v>
      </c>
      <c r="C114">
        <v>4</v>
      </c>
      <c r="E114">
        <v>2</v>
      </c>
      <c r="G114">
        <v>77.5</v>
      </c>
      <c r="H114" s="5"/>
      <c r="I114">
        <v>140</v>
      </c>
    </row>
    <row r="115" spans="1:10" x14ac:dyDescent="0.25">
      <c r="A115">
        <v>38</v>
      </c>
      <c r="B115">
        <v>112</v>
      </c>
      <c r="C115">
        <v>1</v>
      </c>
      <c r="E115">
        <v>3</v>
      </c>
      <c r="G115">
        <v>110</v>
      </c>
      <c r="H115" s="5"/>
      <c r="I115">
        <v>145</v>
      </c>
    </row>
    <row r="116" spans="1:10" x14ac:dyDescent="0.25">
      <c r="B116">
        <v>113</v>
      </c>
      <c r="D116">
        <v>1</v>
      </c>
      <c r="F116">
        <v>3</v>
      </c>
      <c r="G116" s="5"/>
      <c r="H116">
        <v>65</v>
      </c>
      <c r="J116">
        <v>175</v>
      </c>
    </row>
    <row r="117" spans="1:10" x14ac:dyDescent="0.25">
      <c r="B117">
        <v>114</v>
      </c>
      <c r="C117">
        <v>2</v>
      </c>
      <c r="E117">
        <v>4</v>
      </c>
      <c r="G117">
        <v>117.5</v>
      </c>
      <c r="H117" s="5"/>
      <c r="I117">
        <v>95</v>
      </c>
    </row>
    <row r="118" spans="1:10" x14ac:dyDescent="0.25">
      <c r="A118">
        <v>39</v>
      </c>
      <c r="B118">
        <v>115</v>
      </c>
      <c r="C118">
        <v>3</v>
      </c>
      <c r="E118">
        <v>1</v>
      </c>
      <c r="G118">
        <v>97.5</v>
      </c>
      <c r="H118" s="5"/>
      <c r="I118">
        <v>115</v>
      </c>
    </row>
    <row r="119" spans="1:10" x14ac:dyDescent="0.25">
      <c r="B119">
        <v>116</v>
      </c>
      <c r="D119">
        <v>2</v>
      </c>
      <c r="F119">
        <v>4</v>
      </c>
      <c r="G119" s="5"/>
      <c r="H119">
        <v>67.5</v>
      </c>
      <c r="J119">
        <v>110</v>
      </c>
    </row>
    <row r="120" spans="1:10" x14ac:dyDescent="0.25">
      <c r="B120">
        <v>117</v>
      </c>
      <c r="C120">
        <v>4</v>
      </c>
      <c r="E120">
        <v>2</v>
      </c>
      <c r="G120">
        <v>77.5</v>
      </c>
      <c r="H120" s="5"/>
      <c r="I120">
        <v>140</v>
      </c>
    </row>
    <row r="121" spans="1:10" x14ac:dyDescent="0.25">
      <c r="A121">
        <v>40</v>
      </c>
      <c r="B121">
        <v>118</v>
      </c>
      <c r="C121">
        <v>1</v>
      </c>
      <c r="E121">
        <v>3</v>
      </c>
      <c r="G121">
        <v>112.5</v>
      </c>
      <c r="H121" s="5"/>
      <c r="I121">
        <v>150</v>
      </c>
    </row>
    <row r="122" spans="1:10" x14ac:dyDescent="0.25">
      <c r="B122">
        <v>119</v>
      </c>
      <c r="D122">
        <v>3</v>
      </c>
      <c r="F122">
        <v>1</v>
      </c>
      <c r="G122" s="5"/>
      <c r="H122">
        <v>72.5</v>
      </c>
      <c r="J122">
        <v>160</v>
      </c>
    </row>
    <row r="123" spans="1:10" x14ac:dyDescent="0.25">
      <c r="B123">
        <v>120</v>
      </c>
      <c r="C123">
        <v>2</v>
      </c>
      <c r="E123">
        <v>4</v>
      </c>
      <c r="G123">
        <v>117.5</v>
      </c>
      <c r="H123" s="5"/>
      <c r="I123">
        <v>95</v>
      </c>
    </row>
    <row r="124" spans="1:10" x14ac:dyDescent="0.25">
      <c r="A124">
        <v>41</v>
      </c>
      <c r="B124">
        <v>121</v>
      </c>
      <c r="C124">
        <v>3</v>
      </c>
      <c r="E124">
        <v>1</v>
      </c>
      <c r="G124">
        <v>125</v>
      </c>
      <c r="H124" s="5"/>
      <c r="I124">
        <v>135</v>
      </c>
    </row>
    <row r="125" spans="1:10" x14ac:dyDescent="0.25">
      <c r="B125">
        <v>122</v>
      </c>
      <c r="D125">
        <v>4</v>
      </c>
      <c r="F125">
        <v>2</v>
      </c>
      <c r="G125" s="5"/>
      <c r="H125">
        <v>45</v>
      </c>
      <c r="J125">
        <v>170</v>
      </c>
    </row>
    <row r="126" spans="1:10" x14ac:dyDescent="0.25">
      <c r="B126">
        <v>123</v>
      </c>
      <c r="C126">
        <v>4</v>
      </c>
      <c r="E126">
        <v>2</v>
      </c>
      <c r="G126">
        <v>80</v>
      </c>
      <c r="H126" s="5"/>
      <c r="I126">
        <v>140</v>
      </c>
    </row>
    <row r="127" spans="1:10" x14ac:dyDescent="0.25">
      <c r="A127">
        <v>42</v>
      </c>
      <c r="B127">
        <v>124</v>
      </c>
      <c r="C127">
        <v>1</v>
      </c>
      <c r="E127">
        <v>3</v>
      </c>
      <c r="G127">
        <v>115</v>
      </c>
      <c r="H127" s="5"/>
      <c r="I127">
        <v>150</v>
      </c>
    </row>
    <row r="128" spans="1:10" x14ac:dyDescent="0.25">
      <c r="B128">
        <v>125</v>
      </c>
      <c r="D128">
        <v>1</v>
      </c>
      <c r="F128">
        <v>3</v>
      </c>
      <c r="G128" s="5"/>
      <c r="H128">
        <v>67.5</v>
      </c>
      <c r="J128">
        <v>180</v>
      </c>
    </row>
    <row r="129" spans="1:10" x14ac:dyDescent="0.25">
      <c r="B129">
        <v>126</v>
      </c>
      <c r="C129">
        <v>2</v>
      </c>
      <c r="E129">
        <v>4</v>
      </c>
      <c r="G129">
        <v>120</v>
      </c>
      <c r="H129" s="5"/>
      <c r="I129">
        <v>95</v>
      </c>
    </row>
    <row r="130" spans="1:10" x14ac:dyDescent="0.25">
      <c r="A130">
        <v>43</v>
      </c>
      <c r="B130">
        <v>127</v>
      </c>
      <c r="C130">
        <v>3</v>
      </c>
      <c r="E130">
        <v>1</v>
      </c>
      <c r="G130">
        <v>100</v>
      </c>
      <c r="H130" s="5"/>
      <c r="I130">
        <v>120</v>
      </c>
    </row>
    <row r="131" spans="1:10" x14ac:dyDescent="0.25">
      <c r="B131">
        <v>128</v>
      </c>
      <c r="D131">
        <v>2</v>
      </c>
      <c r="F131">
        <v>4</v>
      </c>
      <c r="G131" s="5"/>
      <c r="H131">
        <v>70</v>
      </c>
      <c r="J131">
        <v>115</v>
      </c>
    </row>
    <row r="132" spans="1:10" x14ac:dyDescent="0.25">
      <c r="B132">
        <v>129</v>
      </c>
      <c r="C132">
        <v>4</v>
      </c>
      <c r="E132">
        <v>2</v>
      </c>
      <c r="G132">
        <v>80</v>
      </c>
      <c r="H132" s="5"/>
      <c r="I132">
        <v>145</v>
      </c>
    </row>
    <row r="133" spans="1:10" x14ac:dyDescent="0.25">
      <c r="A133">
        <v>44</v>
      </c>
      <c r="B133">
        <v>130</v>
      </c>
      <c r="C133">
        <v>1</v>
      </c>
      <c r="E133">
        <v>3</v>
      </c>
      <c r="G133">
        <v>115</v>
      </c>
      <c r="H133" s="5"/>
      <c r="I133">
        <v>150</v>
      </c>
    </row>
    <row r="134" spans="1:10" x14ac:dyDescent="0.25">
      <c r="B134">
        <v>131</v>
      </c>
      <c r="D134">
        <v>3</v>
      </c>
      <c r="F134">
        <v>1</v>
      </c>
      <c r="G134" s="5"/>
      <c r="H134">
        <v>75</v>
      </c>
      <c r="J134">
        <v>165</v>
      </c>
    </row>
    <row r="135" spans="1:10" x14ac:dyDescent="0.25">
      <c r="B135">
        <v>132</v>
      </c>
      <c r="C135">
        <v>2</v>
      </c>
      <c r="E135">
        <v>4</v>
      </c>
      <c r="G135">
        <v>122.5</v>
      </c>
      <c r="H135" s="5"/>
      <c r="I135">
        <v>95</v>
      </c>
    </row>
    <row r="136" spans="1:10" x14ac:dyDescent="0.25">
      <c r="A136">
        <v>45</v>
      </c>
      <c r="B136">
        <v>133</v>
      </c>
      <c r="C136">
        <v>3</v>
      </c>
      <c r="E136">
        <v>1</v>
      </c>
      <c r="G136">
        <v>130</v>
      </c>
      <c r="H136" s="5"/>
      <c r="I136">
        <v>140</v>
      </c>
    </row>
    <row r="137" spans="1:10" x14ac:dyDescent="0.25">
      <c r="B137">
        <v>134</v>
      </c>
      <c r="D137">
        <v>4</v>
      </c>
      <c r="F137">
        <v>2</v>
      </c>
      <c r="G137" s="5"/>
      <c r="H137">
        <v>47.5</v>
      </c>
      <c r="J137">
        <v>175</v>
      </c>
    </row>
    <row r="138" spans="1:10" x14ac:dyDescent="0.25">
      <c r="B138">
        <v>135</v>
      </c>
      <c r="C138">
        <v>4</v>
      </c>
      <c r="E138">
        <v>2</v>
      </c>
      <c r="G138">
        <v>82.5</v>
      </c>
      <c r="H138" s="5"/>
      <c r="I138">
        <v>145</v>
      </c>
    </row>
    <row r="139" spans="1:10" x14ac:dyDescent="0.25">
      <c r="A139">
        <v>46</v>
      </c>
      <c r="B139">
        <v>136</v>
      </c>
      <c r="C139">
        <v>1</v>
      </c>
      <c r="E139">
        <v>3</v>
      </c>
      <c r="G139" s="5"/>
      <c r="H139">
        <v>67.5</v>
      </c>
      <c r="J139">
        <v>180</v>
      </c>
    </row>
    <row r="140" spans="1:10" x14ac:dyDescent="0.25">
      <c r="B140">
        <v>137</v>
      </c>
      <c r="D140">
        <v>1</v>
      </c>
      <c r="F140">
        <v>3</v>
      </c>
      <c r="G140">
        <v>125</v>
      </c>
      <c r="H140" s="5"/>
      <c r="I140">
        <v>100</v>
      </c>
    </row>
    <row r="141" spans="1:10" x14ac:dyDescent="0.25">
      <c r="B141">
        <v>138</v>
      </c>
      <c r="C141">
        <v>2</v>
      </c>
      <c r="E141">
        <v>4</v>
      </c>
      <c r="G141">
        <v>105</v>
      </c>
      <c r="H141" s="5"/>
      <c r="I141">
        <v>125</v>
      </c>
    </row>
    <row r="142" spans="1:10" x14ac:dyDescent="0.25">
      <c r="A142">
        <v>47</v>
      </c>
      <c r="B142">
        <v>139</v>
      </c>
      <c r="C142">
        <v>3</v>
      </c>
      <c r="E142">
        <v>1</v>
      </c>
      <c r="G142" s="5"/>
      <c r="H142">
        <v>72.5</v>
      </c>
      <c r="J142">
        <v>115</v>
      </c>
    </row>
    <row r="143" spans="1:10" x14ac:dyDescent="0.25">
      <c r="B143">
        <v>140</v>
      </c>
      <c r="D143">
        <v>2</v>
      </c>
      <c r="F143">
        <v>4</v>
      </c>
      <c r="G143">
        <v>82.5</v>
      </c>
      <c r="H143" s="5"/>
      <c r="I143">
        <v>150</v>
      </c>
    </row>
    <row r="144" spans="1:10" x14ac:dyDescent="0.25">
      <c r="B144">
        <v>141</v>
      </c>
      <c r="C144">
        <v>4</v>
      </c>
      <c r="E144">
        <v>2</v>
      </c>
      <c r="G144">
        <v>120</v>
      </c>
      <c r="H144" s="5"/>
      <c r="I144">
        <v>155</v>
      </c>
    </row>
    <row r="145" spans="1:10" x14ac:dyDescent="0.25">
      <c r="A145">
        <v>48</v>
      </c>
      <c r="B145">
        <v>142</v>
      </c>
      <c r="C145">
        <v>1</v>
      </c>
      <c r="E145">
        <v>3</v>
      </c>
      <c r="G145" s="5"/>
      <c r="H145">
        <v>75</v>
      </c>
      <c r="J145">
        <v>165</v>
      </c>
    </row>
    <row r="146" spans="1:10" x14ac:dyDescent="0.25">
      <c r="B146">
        <v>143</v>
      </c>
      <c r="D146">
        <v>3</v>
      </c>
      <c r="F146">
        <v>1</v>
      </c>
      <c r="G146">
        <v>127.5</v>
      </c>
      <c r="H146" s="5"/>
      <c r="I146">
        <v>100</v>
      </c>
    </row>
    <row r="147" spans="1:10" x14ac:dyDescent="0.25">
      <c r="B147">
        <v>144</v>
      </c>
      <c r="C147">
        <v>2</v>
      </c>
      <c r="E147">
        <v>4</v>
      </c>
      <c r="G147">
        <v>135</v>
      </c>
      <c r="H147" s="5"/>
      <c r="I147">
        <v>140</v>
      </c>
    </row>
    <row r="148" spans="1:10" x14ac:dyDescent="0.25">
      <c r="A148">
        <v>49</v>
      </c>
      <c r="B148">
        <v>145</v>
      </c>
      <c r="C148">
        <v>3</v>
      </c>
      <c r="E148">
        <v>1</v>
      </c>
      <c r="G148" s="5"/>
      <c r="H148">
        <v>47.5</v>
      </c>
      <c r="J148">
        <v>175</v>
      </c>
    </row>
    <row r="149" spans="1:10" x14ac:dyDescent="0.25">
      <c r="B149">
        <v>146</v>
      </c>
      <c r="D149">
        <v>4</v>
      </c>
      <c r="F149">
        <v>2</v>
      </c>
      <c r="G149">
        <v>85</v>
      </c>
      <c r="H149" s="5"/>
      <c r="I149">
        <v>150</v>
      </c>
    </row>
    <row r="150" spans="1:10" x14ac:dyDescent="0.25">
      <c r="B150">
        <v>147</v>
      </c>
      <c r="C150">
        <v>4</v>
      </c>
      <c r="E150">
        <v>2</v>
      </c>
      <c r="G150">
        <v>122.5</v>
      </c>
      <c r="H150" s="5"/>
      <c r="I150">
        <v>160</v>
      </c>
    </row>
    <row r="151" spans="1:10" x14ac:dyDescent="0.25">
      <c r="A151">
        <v>50</v>
      </c>
      <c r="B151">
        <v>148</v>
      </c>
      <c r="C151">
        <v>1</v>
      </c>
      <c r="E151">
        <v>3</v>
      </c>
      <c r="G151" s="5"/>
      <c r="H151">
        <v>70</v>
      </c>
      <c r="J151">
        <v>185</v>
      </c>
    </row>
    <row r="152" spans="1:10" x14ac:dyDescent="0.25">
      <c r="B152">
        <v>149</v>
      </c>
      <c r="D152">
        <v>1</v>
      </c>
      <c r="F152">
        <v>3</v>
      </c>
      <c r="G152">
        <v>130</v>
      </c>
      <c r="H152" s="5"/>
      <c r="I152">
        <v>100</v>
      </c>
    </row>
    <row r="153" spans="1:10" x14ac:dyDescent="0.25">
      <c r="B153">
        <v>150</v>
      </c>
      <c r="C153">
        <v>2</v>
      </c>
      <c r="E153">
        <v>4</v>
      </c>
      <c r="G153">
        <v>107.5</v>
      </c>
      <c r="H153" s="5"/>
      <c r="I153">
        <v>125</v>
      </c>
    </row>
    <row r="154" spans="1:10" x14ac:dyDescent="0.25">
      <c r="A154">
        <v>51</v>
      </c>
      <c r="B154">
        <v>151</v>
      </c>
      <c r="C154">
        <v>3</v>
      </c>
      <c r="E154">
        <v>1</v>
      </c>
      <c r="G154" s="5"/>
      <c r="H154">
        <v>75</v>
      </c>
      <c r="J154">
        <v>120</v>
      </c>
    </row>
    <row r="155" spans="1:10" x14ac:dyDescent="0.25">
      <c r="B155">
        <v>152</v>
      </c>
      <c r="D155">
        <v>2</v>
      </c>
      <c r="F155">
        <v>4</v>
      </c>
      <c r="G155">
        <v>87.5</v>
      </c>
      <c r="H155" s="5"/>
      <c r="I155">
        <v>150</v>
      </c>
    </row>
    <row r="156" spans="1:10" x14ac:dyDescent="0.25">
      <c r="B156">
        <v>153</v>
      </c>
      <c r="C156">
        <v>4</v>
      </c>
      <c r="E156">
        <v>2</v>
      </c>
      <c r="G156">
        <v>122.5</v>
      </c>
      <c r="H156" s="5"/>
      <c r="I156">
        <v>160</v>
      </c>
    </row>
    <row r="157" spans="1:10" x14ac:dyDescent="0.25">
      <c r="A157">
        <v>52</v>
      </c>
      <c r="B157">
        <v>154</v>
      </c>
      <c r="C157">
        <v>1</v>
      </c>
      <c r="E157">
        <v>3</v>
      </c>
      <c r="G157" s="5"/>
      <c r="H157">
        <v>77.5</v>
      </c>
      <c r="J157">
        <v>170</v>
      </c>
    </row>
    <row r="158" spans="1:10" x14ac:dyDescent="0.25">
      <c r="B158">
        <v>155</v>
      </c>
      <c r="D158">
        <v>3</v>
      </c>
      <c r="F158">
        <v>1</v>
      </c>
      <c r="G158">
        <v>130</v>
      </c>
      <c r="H158" s="5"/>
      <c r="I158">
        <v>100</v>
      </c>
    </row>
    <row r="159" spans="1:10" x14ac:dyDescent="0.25">
      <c r="B159">
        <v>156</v>
      </c>
      <c r="C159">
        <v>2</v>
      </c>
      <c r="E159">
        <v>4</v>
      </c>
      <c r="G159">
        <v>137.5</v>
      </c>
      <c r="H159" s="5"/>
      <c r="I159">
        <v>145</v>
      </c>
    </row>
    <row r="160" spans="1:10" x14ac:dyDescent="0.25">
      <c r="A160">
        <v>53</v>
      </c>
      <c r="B160">
        <v>157</v>
      </c>
      <c r="C160">
        <v>3</v>
      </c>
      <c r="E160">
        <v>1</v>
      </c>
      <c r="G160" s="5"/>
      <c r="H160">
        <v>50</v>
      </c>
      <c r="J160">
        <v>180</v>
      </c>
    </row>
    <row r="161" spans="1:10" x14ac:dyDescent="0.25">
      <c r="B161">
        <v>158</v>
      </c>
      <c r="D161">
        <v>4</v>
      </c>
      <c r="F161">
        <v>2</v>
      </c>
      <c r="G161">
        <v>87.5</v>
      </c>
      <c r="H161" s="5"/>
      <c r="I161">
        <v>155</v>
      </c>
    </row>
    <row r="162" spans="1:10" x14ac:dyDescent="0.25">
      <c r="B162">
        <v>159</v>
      </c>
      <c r="C162">
        <v>4</v>
      </c>
      <c r="E162">
        <v>2</v>
      </c>
      <c r="G162">
        <v>125</v>
      </c>
      <c r="H162" s="5"/>
      <c r="I162">
        <v>165</v>
      </c>
    </row>
    <row r="163" spans="1:10" x14ac:dyDescent="0.25">
      <c r="A163">
        <v>54</v>
      </c>
      <c r="B163">
        <v>160</v>
      </c>
      <c r="C163">
        <v>1</v>
      </c>
      <c r="E163">
        <v>3</v>
      </c>
      <c r="G163" s="5"/>
      <c r="H163">
        <v>72.5</v>
      </c>
      <c r="J163">
        <v>190</v>
      </c>
    </row>
    <row r="164" spans="1:10" x14ac:dyDescent="0.25">
      <c r="B164">
        <v>161</v>
      </c>
      <c r="D164">
        <v>1</v>
      </c>
      <c r="F164">
        <v>3</v>
      </c>
      <c r="G164">
        <v>132.5</v>
      </c>
      <c r="H164" s="5"/>
      <c r="I164">
        <v>105</v>
      </c>
    </row>
    <row r="165" spans="1:10" x14ac:dyDescent="0.25">
      <c r="B165">
        <v>162</v>
      </c>
      <c r="C165">
        <v>2</v>
      </c>
      <c r="E165">
        <v>4</v>
      </c>
      <c r="G165">
        <v>110</v>
      </c>
      <c r="H165" s="5"/>
      <c r="I165">
        <v>130</v>
      </c>
    </row>
    <row r="166" spans="1:10" x14ac:dyDescent="0.25">
      <c r="A166">
        <v>55</v>
      </c>
      <c r="B166">
        <v>163</v>
      </c>
      <c r="C166">
        <v>3</v>
      </c>
      <c r="E166">
        <v>1</v>
      </c>
      <c r="G166" s="5"/>
      <c r="H166">
        <v>75</v>
      </c>
      <c r="J166">
        <v>120</v>
      </c>
    </row>
    <row r="167" spans="1:10" x14ac:dyDescent="0.25">
      <c r="B167">
        <v>164</v>
      </c>
      <c r="D167">
        <v>2</v>
      </c>
      <c r="F167">
        <v>4</v>
      </c>
      <c r="G167">
        <v>90</v>
      </c>
      <c r="H167" s="5"/>
      <c r="I167">
        <v>155</v>
      </c>
    </row>
    <row r="168" spans="1:10" x14ac:dyDescent="0.25">
      <c r="B168">
        <v>165</v>
      </c>
      <c r="C168">
        <v>4</v>
      </c>
      <c r="E168">
        <v>2</v>
      </c>
      <c r="G168">
        <v>127.5</v>
      </c>
      <c r="H168" s="5"/>
      <c r="I168">
        <v>165</v>
      </c>
    </row>
    <row r="169" spans="1:10" x14ac:dyDescent="0.25">
      <c r="A169">
        <v>56</v>
      </c>
      <c r="B169">
        <v>166</v>
      </c>
      <c r="C169">
        <v>1</v>
      </c>
      <c r="E169">
        <v>3</v>
      </c>
      <c r="G169" s="5"/>
      <c r="H169">
        <v>80</v>
      </c>
      <c r="J169">
        <v>175</v>
      </c>
    </row>
    <row r="170" spans="1:10" x14ac:dyDescent="0.25">
      <c r="B170">
        <v>167</v>
      </c>
      <c r="D170">
        <v>3</v>
      </c>
      <c r="F170">
        <v>1</v>
      </c>
      <c r="G170">
        <v>135</v>
      </c>
      <c r="H170" s="5"/>
      <c r="I170">
        <v>105</v>
      </c>
    </row>
    <row r="171" spans="1:10" x14ac:dyDescent="0.25">
      <c r="B171">
        <v>168</v>
      </c>
      <c r="C171">
        <v>2</v>
      </c>
      <c r="E171">
        <v>4</v>
      </c>
      <c r="G171">
        <v>142.5</v>
      </c>
      <c r="H171" s="5"/>
      <c r="I171">
        <v>150</v>
      </c>
    </row>
    <row r="172" spans="1:10" x14ac:dyDescent="0.25">
      <c r="A172">
        <v>57</v>
      </c>
      <c r="B172">
        <v>169</v>
      </c>
      <c r="C172">
        <v>3</v>
      </c>
      <c r="E172">
        <v>1</v>
      </c>
      <c r="G172" s="5"/>
      <c r="H172">
        <v>50</v>
      </c>
      <c r="J172">
        <v>185</v>
      </c>
    </row>
    <row r="173" spans="1:10" x14ac:dyDescent="0.25">
      <c r="B173">
        <v>170</v>
      </c>
      <c r="D173">
        <v>4</v>
      </c>
      <c r="F173">
        <v>2</v>
      </c>
      <c r="G173">
        <v>90</v>
      </c>
      <c r="H173" s="5"/>
      <c r="I173">
        <v>160</v>
      </c>
    </row>
    <row r="174" spans="1:10" x14ac:dyDescent="0.25">
      <c r="B174">
        <v>171</v>
      </c>
      <c r="C174">
        <v>4</v>
      </c>
      <c r="E174">
        <v>2</v>
      </c>
      <c r="G174">
        <v>130</v>
      </c>
      <c r="H174" s="5"/>
      <c r="I174">
        <v>165</v>
      </c>
    </row>
    <row r="175" spans="1:10" x14ac:dyDescent="0.25">
      <c r="A175">
        <v>58</v>
      </c>
      <c r="B175">
        <v>172</v>
      </c>
      <c r="C175">
        <v>1</v>
      </c>
      <c r="E175">
        <v>3</v>
      </c>
      <c r="G175" s="5"/>
      <c r="H175">
        <v>75</v>
      </c>
      <c r="J175">
        <v>195</v>
      </c>
    </row>
    <row r="176" spans="1:10" x14ac:dyDescent="0.25">
      <c r="B176">
        <v>173</v>
      </c>
      <c r="D176">
        <v>1</v>
      </c>
      <c r="F176">
        <v>3</v>
      </c>
      <c r="G176">
        <v>137.5</v>
      </c>
      <c r="H176" s="5"/>
      <c r="I176">
        <v>105</v>
      </c>
    </row>
    <row r="177" spans="1:10" x14ac:dyDescent="0.25">
      <c r="B177">
        <v>174</v>
      </c>
      <c r="C177">
        <v>2</v>
      </c>
      <c r="E177">
        <v>4</v>
      </c>
      <c r="G177">
        <v>115</v>
      </c>
      <c r="H177" s="5"/>
      <c r="I177">
        <v>135</v>
      </c>
    </row>
    <row r="178" spans="1:10" x14ac:dyDescent="0.25">
      <c r="A178">
        <v>59</v>
      </c>
      <c r="B178">
        <v>175</v>
      </c>
      <c r="C178">
        <v>3</v>
      </c>
      <c r="E178">
        <v>1</v>
      </c>
      <c r="G178" s="5"/>
      <c r="H178">
        <v>77.5</v>
      </c>
      <c r="J178">
        <v>125</v>
      </c>
    </row>
    <row r="179" spans="1:10" x14ac:dyDescent="0.25">
      <c r="B179">
        <v>176</v>
      </c>
      <c r="D179">
        <v>2</v>
      </c>
      <c r="F179">
        <v>4</v>
      </c>
      <c r="G179">
        <v>92.5</v>
      </c>
      <c r="H179" s="5"/>
      <c r="I179">
        <v>160</v>
      </c>
    </row>
    <row r="180" spans="1:10" x14ac:dyDescent="0.25">
      <c r="B180">
        <v>177</v>
      </c>
      <c r="C180">
        <v>4</v>
      </c>
      <c r="E180">
        <v>2</v>
      </c>
      <c r="G180">
        <v>132.5</v>
      </c>
      <c r="H180" s="5"/>
      <c r="I180">
        <v>170</v>
      </c>
    </row>
    <row r="181" spans="1:10" x14ac:dyDescent="0.25">
      <c r="A181">
        <v>60</v>
      </c>
      <c r="B181">
        <v>178</v>
      </c>
      <c r="C181">
        <v>1</v>
      </c>
      <c r="E181">
        <v>3</v>
      </c>
      <c r="G181" s="5"/>
      <c r="H181">
        <v>82.5</v>
      </c>
      <c r="J181">
        <v>180</v>
      </c>
    </row>
    <row r="182" spans="1:10" x14ac:dyDescent="0.25">
      <c r="B182">
        <v>179</v>
      </c>
      <c r="D182">
        <v>3</v>
      </c>
      <c r="F182">
        <v>1</v>
      </c>
      <c r="G182">
        <v>140</v>
      </c>
      <c r="H182" s="5"/>
      <c r="I182">
        <v>110</v>
      </c>
    </row>
    <row r="183" spans="1:10" x14ac:dyDescent="0.25">
      <c r="B183">
        <v>180</v>
      </c>
      <c r="C183">
        <v>2</v>
      </c>
      <c r="E183">
        <v>4</v>
      </c>
      <c r="G183">
        <v>147.5</v>
      </c>
      <c r="H183" s="5"/>
      <c r="I183">
        <v>155</v>
      </c>
    </row>
    <row r="184" spans="1:10" x14ac:dyDescent="0.25">
      <c r="A184">
        <v>61</v>
      </c>
      <c r="B184">
        <v>181</v>
      </c>
      <c r="C184">
        <v>3</v>
      </c>
      <c r="E184">
        <v>1</v>
      </c>
      <c r="G184" s="5"/>
      <c r="H184">
        <v>52.5</v>
      </c>
      <c r="J184">
        <v>190</v>
      </c>
    </row>
    <row r="185" spans="1:10" x14ac:dyDescent="0.25">
      <c r="B185">
        <v>182</v>
      </c>
      <c r="D185">
        <v>4</v>
      </c>
      <c r="F185">
        <v>2</v>
      </c>
      <c r="G185">
        <v>92.5</v>
      </c>
      <c r="H185" s="5"/>
      <c r="I185">
        <v>160</v>
      </c>
    </row>
    <row r="186" spans="1:10" x14ac:dyDescent="0.25">
      <c r="B186">
        <v>183</v>
      </c>
      <c r="C186">
        <v>4</v>
      </c>
      <c r="E186">
        <v>2</v>
      </c>
      <c r="G186">
        <v>132.5</v>
      </c>
      <c r="H186" s="5"/>
      <c r="I186">
        <v>170</v>
      </c>
    </row>
    <row r="187" spans="1:10" x14ac:dyDescent="0.25">
      <c r="A187">
        <v>62</v>
      </c>
      <c r="B187">
        <v>184</v>
      </c>
      <c r="C187">
        <v>1</v>
      </c>
      <c r="E187">
        <v>3</v>
      </c>
      <c r="G187" s="5"/>
      <c r="H187">
        <v>75</v>
      </c>
      <c r="J187">
        <v>200</v>
      </c>
    </row>
    <row r="188" spans="1:10" x14ac:dyDescent="0.25">
      <c r="B188">
        <v>185</v>
      </c>
      <c r="D188">
        <v>1</v>
      </c>
      <c r="F188">
        <v>3</v>
      </c>
      <c r="G188">
        <v>140</v>
      </c>
      <c r="H188" s="5"/>
      <c r="I188">
        <v>110</v>
      </c>
    </row>
    <row r="189" spans="1:10" x14ac:dyDescent="0.25">
      <c r="B189">
        <v>186</v>
      </c>
      <c r="C189">
        <v>2</v>
      </c>
      <c r="E189">
        <v>4</v>
      </c>
      <c r="G189">
        <v>117.5</v>
      </c>
      <c r="H189" s="5"/>
      <c r="I189">
        <v>135</v>
      </c>
    </row>
    <row r="190" spans="1:10" x14ac:dyDescent="0.25">
      <c r="A190">
        <v>63</v>
      </c>
      <c r="B190">
        <v>187</v>
      </c>
      <c r="C190">
        <v>3</v>
      </c>
      <c r="E190">
        <v>1</v>
      </c>
      <c r="G190" s="5"/>
      <c r="H190">
        <v>80</v>
      </c>
      <c r="J190">
        <v>125</v>
      </c>
    </row>
    <row r="191" spans="1:10" x14ac:dyDescent="0.25">
      <c r="B191">
        <v>188</v>
      </c>
      <c r="D191">
        <v>2</v>
      </c>
      <c r="F191">
        <v>4</v>
      </c>
      <c r="G191">
        <v>95</v>
      </c>
      <c r="H191" s="5"/>
      <c r="I191">
        <v>165</v>
      </c>
    </row>
    <row r="192" spans="1:10" x14ac:dyDescent="0.25">
      <c r="B192">
        <v>189</v>
      </c>
      <c r="C192">
        <v>4</v>
      </c>
      <c r="E192">
        <v>2</v>
      </c>
      <c r="G192">
        <v>135</v>
      </c>
      <c r="H192" s="5"/>
      <c r="I192">
        <v>175</v>
      </c>
    </row>
    <row r="193" spans="1:10" x14ac:dyDescent="0.25">
      <c r="A193">
        <v>64</v>
      </c>
      <c r="B193">
        <v>190</v>
      </c>
      <c r="C193">
        <v>1</v>
      </c>
      <c r="E193">
        <v>3</v>
      </c>
      <c r="G193" s="5"/>
      <c r="H193">
        <v>85</v>
      </c>
      <c r="J193">
        <v>180</v>
      </c>
    </row>
    <row r="194" spans="1:10" x14ac:dyDescent="0.25">
      <c r="B194">
        <v>191</v>
      </c>
      <c r="D194">
        <v>3</v>
      </c>
      <c r="F194">
        <v>1</v>
      </c>
      <c r="G194">
        <v>142.5</v>
      </c>
      <c r="H194" s="5"/>
      <c r="I194">
        <v>110</v>
      </c>
    </row>
    <row r="195" spans="1:10" x14ac:dyDescent="0.25">
      <c r="B195">
        <v>192</v>
      </c>
      <c r="C195">
        <v>2</v>
      </c>
      <c r="E195">
        <v>4</v>
      </c>
      <c r="G195">
        <v>150</v>
      </c>
      <c r="H195" s="5"/>
      <c r="I195">
        <v>155</v>
      </c>
    </row>
    <row r="196" spans="1:10" x14ac:dyDescent="0.25">
      <c r="A196">
        <v>65</v>
      </c>
      <c r="B196">
        <v>193</v>
      </c>
      <c r="C196">
        <v>3</v>
      </c>
      <c r="E196">
        <v>1</v>
      </c>
      <c r="G196" s="5"/>
      <c r="H196">
        <v>55</v>
      </c>
      <c r="J196">
        <v>195</v>
      </c>
    </row>
    <row r="197" spans="1:10" x14ac:dyDescent="0.25">
      <c r="B197">
        <v>194</v>
      </c>
      <c r="D197">
        <v>4</v>
      </c>
      <c r="F197">
        <v>2</v>
      </c>
      <c r="G197">
        <v>95</v>
      </c>
      <c r="H197" s="5"/>
      <c r="I197">
        <v>165</v>
      </c>
    </row>
    <row r="198" spans="1:10" x14ac:dyDescent="0.25">
      <c r="B198">
        <v>195</v>
      </c>
      <c r="C198">
        <v>4</v>
      </c>
      <c r="E198">
        <v>2</v>
      </c>
      <c r="G198">
        <v>137.5</v>
      </c>
      <c r="H198" s="5"/>
      <c r="I198">
        <v>175</v>
      </c>
    </row>
    <row r="199" spans="1:10" x14ac:dyDescent="0.25">
      <c r="A199">
        <v>66</v>
      </c>
      <c r="B199">
        <v>196</v>
      </c>
      <c r="C199">
        <v>1</v>
      </c>
      <c r="E199">
        <v>3</v>
      </c>
      <c r="G199" s="5"/>
      <c r="H199">
        <v>77.5</v>
      </c>
      <c r="J199">
        <v>205</v>
      </c>
    </row>
    <row r="200" spans="1:10" x14ac:dyDescent="0.25">
      <c r="B200">
        <v>197</v>
      </c>
      <c r="D200">
        <v>1</v>
      </c>
      <c r="F200">
        <v>3</v>
      </c>
      <c r="G200">
        <v>145</v>
      </c>
      <c r="H200" s="5"/>
      <c r="I200">
        <v>110</v>
      </c>
    </row>
    <row r="207" spans="1:10" x14ac:dyDescent="0.25">
      <c r="G207" s="5"/>
      <c r="H207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Maimann</dc:creator>
  <cp:lastModifiedBy>Maimann</cp:lastModifiedBy>
  <cp:lastPrinted>2013-07-06T10:43:52Z</cp:lastPrinted>
  <dcterms:created xsi:type="dcterms:W3CDTF">2013-07-04T20:49:28Z</dcterms:created>
  <dcterms:modified xsi:type="dcterms:W3CDTF">2013-09-02T12:37:25Z</dcterms:modified>
</cp:coreProperties>
</file>