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BC64" i="1" l="1"/>
  <c r="BC65" i="1"/>
  <c r="BC66" i="1"/>
  <c r="BC67" i="1"/>
  <c r="BC69" i="1"/>
  <c r="BC70" i="1"/>
  <c r="BC68" i="1"/>
  <c r="BC63" i="1"/>
  <c r="BC51" i="1"/>
  <c r="BC52" i="1"/>
  <c r="BC53" i="1"/>
  <c r="BC54" i="1"/>
  <c r="BC56" i="1"/>
  <c r="BC57" i="1"/>
  <c r="BC55" i="1"/>
  <c r="BC37" i="1"/>
  <c r="BC38" i="1"/>
  <c r="BC39" i="1"/>
  <c r="BC40" i="1"/>
  <c r="BC41" i="1"/>
  <c r="BC42" i="1"/>
  <c r="BC43" i="1"/>
  <c r="BC24" i="1"/>
  <c r="BC25" i="1"/>
  <c r="BC26" i="1"/>
  <c r="BC27" i="1"/>
  <c r="BC28" i="1"/>
  <c r="BC30" i="1"/>
  <c r="BC29" i="1"/>
  <c r="BC10" i="1"/>
  <c r="BC11" i="1"/>
  <c r="BC12" i="1"/>
  <c r="BC13" i="1"/>
  <c r="BC14" i="1"/>
  <c r="BC16" i="1"/>
  <c r="BC15" i="1"/>
  <c r="AV64" i="1"/>
  <c r="AV65" i="1"/>
  <c r="AV66" i="1"/>
  <c r="AV67" i="1"/>
  <c r="AV68" i="1"/>
  <c r="AV70" i="1"/>
  <c r="AV69" i="1"/>
  <c r="AV37" i="1"/>
  <c r="AV38" i="1"/>
  <c r="AV39" i="1"/>
  <c r="AV40" i="1"/>
  <c r="AV41" i="1"/>
  <c r="AV43" i="1"/>
  <c r="AV42" i="1"/>
  <c r="AV10" i="1"/>
  <c r="AV11" i="1"/>
  <c r="AV12" i="1"/>
  <c r="AV13" i="1"/>
  <c r="AV14" i="1"/>
  <c r="AV16" i="1"/>
  <c r="AV15" i="1"/>
  <c r="AO50" i="1"/>
  <c r="AO51" i="1"/>
  <c r="AO52" i="1"/>
  <c r="AO53" i="1"/>
  <c r="AO54" i="1"/>
  <c r="AO55" i="1"/>
  <c r="AO56" i="1"/>
  <c r="AO23" i="1"/>
  <c r="AO24" i="1"/>
  <c r="AO25" i="1"/>
  <c r="AO26" i="1"/>
  <c r="AO28" i="1"/>
  <c r="AO29" i="1"/>
  <c r="AO27" i="1"/>
  <c r="AH64" i="1"/>
  <c r="AH65" i="1"/>
  <c r="AH66" i="1"/>
  <c r="AH67" i="1"/>
  <c r="AH69" i="1"/>
  <c r="AH70" i="1"/>
  <c r="AH68" i="1"/>
  <c r="AH37" i="1"/>
  <c r="AH38" i="1"/>
  <c r="AH39" i="1"/>
  <c r="AH40" i="1"/>
  <c r="AH42" i="1"/>
  <c r="AH43" i="1"/>
  <c r="AH41" i="1"/>
  <c r="AH10" i="1"/>
  <c r="AH11" i="1"/>
  <c r="AH12" i="1"/>
  <c r="AH13" i="1"/>
  <c r="AH15" i="1"/>
  <c r="AH16" i="1"/>
  <c r="AH14" i="1"/>
  <c r="AA50" i="1"/>
  <c r="AA51" i="1"/>
  <c r="AA52" i="1"/>
  <c r="AA53" i="1"/>
  <c r="AA55" i="1"/>
  <c r="AA56" i="1"/>
  <c r="AA54" i="1"/>
  <c r="AA24" i="1"/>
  <c r="AA25" i="1"/>
  <c r="AA26" i="1"/>
  <c r="AA27" i="1"/>
  <c r="AA29" i="1"/>
  <c r="AA30" i="1"/>
  <c r="AA28" i="1"/>
  <c r="T63" i="1"/>
  <c r="T64" i="1"/>
  <c r="T65" i="1"/>
  <c r="T66" i="1"/>
  <c r="T68" i="1"/>
  <c r="T69" i="1"/>
  <c r="T67" i="1"/>
  <c r="AV50" i="1"/>
  <c r="AV51" i="1"/>
  <c r="AV52" i="1"/>
  <c r="AV53" i="1"/>
  <c r="AV55" i="1"/>
  <c r="AV56" i="1"/>
  <c r="AV54" i="1"/>
  <c r="AV23" i="1"/>
  <c r="AV24" i="1"/>
  <c r="AV25" i="1"/>
  <c r="AV26" i="1"/>
  <c r="AV28" i="1"/>
  <c r="AV29" i="1"/>
  <c r="AV27" i="1"/>
  <c r="AO63" i="1"/>
  <c r="AO64" i="1"/>
  <c r="AO65" i="1"/>
  <c r="AO66" i="1"/>
  <c r="AO68" i="1"/>
  <c r="AO69" i="1"/>
  <c r="AO67" i="1"/>
  <c r="AO62" i="1"/>
  <c r="T62" i="1"/>
  <c r="T56" i="1"/>
  <c r="T55" i="1"/>
  <c r="T54" i="1"/>
  <c r="T53" i="1"/>
  <c r="T52" i="1"/>
  <c r="T51" i="1"/>
  <c r="T50" i="1"/>
  <c r="T49" i="1"/>
  <c r="T42" i="1"/>
  <c r="T41" i="1"/>
  <c r="T40" i="1"/>
  <c r="T39" i="1"/>
  <c r="T38" i="1"/>
  <c r="T37" i="1"/>
  <c r="T36" i="1"/>
  <c r="T35" i="1"/>
  <c r="T29" i="1"/>
  <c r="T28" i="1"/>
  <c r="T27" i="1"/>
  <c r="T26" i="1"/>
  <c r="T25" i="1"/>
  <c r="T24" i="1"/>
  <c r="T23" i="1"/>
  <c r="T22" i="1"/>
  <c r="T16" i="1"/>
  <c r="T15" i="1"/>
  <c r="T14" i="1"/>
  <c r="T13" i="1"/>
  <c r="T12" i="1"/>
  <c r="T11" i="1"/>
  <c r="T10" i="1"/>
  <c r="T9" i="1"/>
  <c r="M9" i="1"/>
  <c r="M10" i="1"/>
  <c r="M11" i="1"/>
  <c r="M12" i="1"/>
  <c r="M13" i="1"/>
  <c r="M14" i="1"/>
  <c r="M15" i="1"/>
  <c r="M22" i="1"/>
  <c r="M23" i="1"/>
  <c r="M24" i="1"/>
  <c r="M25" i="1"/>
  <c r="M26" i="1"/>
  <c r="M27" i="1"/>
  <c r="M28" i="1"/>
  <c r="M34" i="1"/>
  <c r="M35" i="1"/>
  <c r="M36" i="1"/>
  <c r="M37" i="1"/>
  <c r="M38" i="1"/>
  <c r="M39" i="1"/>
  <c r="M40" i="1"/>
  <c r="M47" i="1"/>
  <c r="M48" i="1"/>
  <c r="M49" i="1"/>
  <c r="M50" i="1"/>
  <c r="M51" i="1"/>
  <c r="M52" i="1"/>
  <c r="M53" i="1"/>
  <c r="M54" i="1"/>
  <c r="M60" i="1"/>
  <c r="M61" i="1"/>
  <c r="M62" i="1"/>
  <c r="M63" i="1"/>
  <c r="M64" i="1"/>
  <c r="M65" i="1"/>
  <c r="M66" i="1"/>
  <c r="M67" i="1"/>
  <c r="BC50" i="1"/>
  <c r="BC36" i="1"/>
  <c r="BC23" i="1"/>
  <c r="BC9" i="1"/>
  <c r="AV63" i="1"/>
  <c r="AO36" i="1"/>
  <c r="AO37" i="1"/>
  <c r="AO38" i="1"/>
  <c r="AO39" i="1"/>
  <c r="AO41" i="1"/>
  <c r="AO42" i="1"/>
  <c r="AO40" i="1"/>
  <c r="AO10" i="1"/>
  <c r="AO12" i="1"/>
  <c r="AO13" i="1"/>
  <c r="AO14" i="1"/>
  <c r="AO15" i="1"/>
  <c r="AO16" i="1"/>
  <c r="AO11" i="1"/>
  <c r="AA10" i="1"/>
  <c r="AA37" i="1"/>
  <c r="AA39" i="1"/>
  <c r="AA40" i="1"/>
  <c r="AA41" i="1"/>
  <c r="AA42" i="1"/>
  <c r="AA43" i="1"/>
  <c r="AA64" i="1"/>
  <c r="AA66" i="1"/>
  <c r="AA67" i="1"/>
  <c r="AA68" i="1"/>
  <c r="AA69" i="1"/>
  <c r="AA70" i="1"/>
  <c r="AH24" i="1"/>
  <c r="AH26" i="1"/>
  <c r="AH27" i="1"/>
  <c r="AH28" i="1"/>
  <c r="AH29" i="1"/>
  <c r="AH30" i="1"/>
  <c r="AH51" i="1"/>
  <c r="AH52" i="1"/>
  <c r="AH53" i="1"/>
  <c r="AH54" i="1"/>
  <c r="AH56" i="1"/>
  <c r="AH57" i="1"/>
  <c r="AH55" i="1"/>
  <c r="AH25" i="1"/>
  <c r="AH9" i="1"/>
  <c r="AA65" i="1"/>
  <c r="AV49" i="1"/>
  <c r="AV36" i="1"/>
  <c r="AV22" i="1"/>
  <c r="AV9" i="1"/>
  <c r="AO49" i="1"/>
  <c r="AO35" i="1"/>
  <c r="AO22" i="1"/>
  <c r="AO9" i="1"/>
  <c r="AH63" i="1"/>
  <c r="AH50" i="1"/>
  <c r="AH36" i="1"/>
  <c r="AH23" i="1"/>
  <c r="AA63" i="1"/>
  <c r="AA38" i="1"/>
  <c r="AA49" i="1"/>
  <c r="AA36" i="1"/>
  <c r="AA11" i="1"/>
  <c r="AA12" i="1"/>
  <c r="AA13" i="1"/>
  <c r="AA15" i="1"/>
  <c r="AA16" i="1"/>
  <c r="AA14" i="1"/>
  <c r="AA23" i="1"/>
  <c r="AA9" i="1"/>
  <c r="F60" i="1"/>
  <c r="F61" i="1"/>
  <c r="F62" i="1"/>
  <c r="F64" i="1"/>
  <c r="F65" i="1"/>
  <c r="F63" i="1"/>
  <c r="F59" i="1"/>
  <c r="F52" i="1"/>
  <c r="F51" i="1"/>
  <c r="F50" i="1"/>
  <c r="F49" i="1"/>
  <c r="F48" i="1"/>
  <c r="F47" i="1"/>
  <c r="F46" i="1"/>
  <c r="F35" i="1"/>
  <c r="F36" i="1"/>
  <c r="F37" i="1"/>
  <c r="F39" i="1"/>
  <c r="F40" i="1"/>
  <c r="F38" i="1"/>
  <c r="F34" i="1"/>
  <c r="F27" i="1"/>
  <c r="F26" i="1"/>
  <c r="F25" i="1"/>
  <c r="F24" i="1"/>
  <c r="F23" i="1"/>
  <c r="F22" i="1"/>
  <c r="F21" i="1"/>
  <c r="F15" i="1"/>
  <c r="F11" i="1"/>
  <c r="F12" i="1"/>
  <c r="F13" i="1"/>
  <c r="F14" i="1"/>
  <c r="F10" i="1"/>
  <c r="F9" i="1"/>
</calcChain>
</file>

<file path=xl/sharedStrings.xml><?xml version="1.0" encoding="utf-8"?>
<sst xmlns="http://schemas.openxmlformats.org/spreadsheetml/2006/main" count="612" uniqueCount="34">
  <si>
    <t>kg</t>
  </si>
  <si>
    <t>Week 1</t>
  </si>
  <si>
    <t>SQUAT-MANIA</t>
  </si>
  <si>
    <t>8-ugers squatprogram</t>
  </si>
  <si>
    <t>Enter squat max:</t>
  </si>
  <si>
    <t>Squat</t>
  </si>
  <si>
    <t>sets</t>
  </si>
  <si>
    <t>reps</t>
  </si>
  <si>
    <t>%</t>
  </si>
  <si>
    <t>weight</t>
  </si>
  <si>
    <t>tempo</t>
  </si>
  <si>
    <t>41X1</t>
  </si>
  <si>
    <t>Leg curl</t>
  </si>
  <si>
    <t>21X0</t>
  </si>
  <si>
    <t>Goodmorning</t>
  </si>
  <si>
    <t>31X0</t>
  </si>
  <si>
    <t>Lilla band</t>
  </si>
  <si>
    <t>TKE</t>
  </si>
  <si>
    <t>31X1</t>
  </si>
  <si>
    <t>Week 2</t>
  </si>
  <si>
    <t>Week 3</t>
  </si>
  <si>
    <t>Day 1 Monday</t>
  </si>
  <si>
    <t>Day 2 Tuesday</t>
  </si>
  <si>
    <t>Day 4 Thursday</t>
  </si>
  <si>
    <t>Day 5 Friday</t>
  </si>
  <si>
    <t>Day 7 Sunday</t>
  </si>
  <si>
    <t>Day 3 Wednesday</t>
  </si>
  <si>
    <t>Day 6 Saturday</t>
  </si>
  <si>
    <t>Week 4</t>
  </si>
  <si>
    <t>Week 5</t>
  </si>
  <si>
    <t>Week 6</t>
  </si>
  <si>
    <t>Week 7</t>
  </si>
  <si>
    <t>Week 8</t>
  </si>
  <si>
    <t>Day 3 Tuesday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</si>
</sst>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9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3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Border="1"/>
    <xf numFmtId="0" fontId="0" fillId="0" borderId="0" xfId="0" applyFill="1" applyBorder="1"/>
    <xf numFmtId="0" fontId="5" fillId="0" borderId="0" xfId="0" applyFont="1"/>
    <xf numFmtId="0" fontId="0" fillId="0" borderId="0" xfId="0" applyAlignment="1">
      <alignment horizontal="center"/>
    </xf>
    <xf numFmtId="0" fontId="1" fillId="0" borderId="0" xfId="1" applyBorder="1"/>
    <xf numFmtId="0" fontId="0" fillId="0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0" xfId="0" applyFill="1" applyBorder="1"/>
    <xf numFmtId="0" fontId="0" fillId="0" borderId="5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8" xfId="0" applyFill="1" applyBorder="1"/>
    <xf numFmtId="0" fontId="0" fillId="2" borderId="2" xfId="0" applyFill="1" applyBorder="1"/>
    <xf numFmtId="0" fontId="0" fillId="2" borderId="5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1" xfId="0" applyBorder="1"/>
    <xf numFmtId="0" fontId="2" fillId="0" borderId="11" xfId="0" applyFont="1" applyBorder="1"/>
    <xf numFmtId="0" fontId="0" fillId="0" borderId="12" xfId="0" applyBorder="1"/>
    <xf numFmtId="0" fontId="2" fillId="0" borderId="12" xfId="0" applyFont="1" applyBorder="1"/>
    <xf numFmtId="0" fontId="2" fillId="0" borderId="11" xfId="0" applyFont="1" applyFill="1" applyBorder="1"/>
    <xf numFmtId="0" fontId="0" fillId="0" borderId="11" xfId="0" applyFill="1" applyBorder="1"/>
    <xf numFmtId="0" fontId="0" fillId="0" borderId="7" xfId="0" applyBorder="1"/>
    <xf numFmtId="0" fontId="0" fillId="0" borderId="5" xfId="0" applyFill="1" applyBorder="1"/>
    <xf numFmtId="0" fontId="0" fillId="0" borderId="8" xfId="0" applyFill="1" applyBorder="1"/>
    <xf numFmtId="0" fontId="0" fillId="0" borderId="8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6" xfId="0" applyFill="1" applyBorder="1"/>
    <xf numFmtId="0" fontId="0" fillId="2" borderId="4" xfId="0" applyFill="1" applyBorder="1"/>
    <xf numFmtId="0" fontId="0" fillId="2" borderId="3" xfId="0" applyFill="1" applyBorder="1"/>
    <xf numFmtId="0" fontId="0" fillId="0" borderId="4" xfId="0" applyFill="1" applyBorder="1"/>
    <xf numFmtId="0" fontId="0" fillId="0" borderId="13" xfId="0" applyBorder="1"/>
    <xf numFmtId="0" fontId="2" fillId="0" borderId="1" xfId="0" applyFont="1" applyBorder="1"/>
    <xf numFmtId="0" fontId="0" fillId="2" borderId="13" xfId="0" applyFill="1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2">
    <cellStyle name="Advarselstekst" xfId="1" builtinId="11"/>
    <cellStyle name="Normal" xfId="0" builtinId="0"/>
  </cellStyles>
  <dxfs count="0"/>
  <tableStyles count="0" defaultTableStyle="TableStyleMedium2" defaultPivotStyle="PivotStyleLight16"/>
  <colors>
    <mruColors>
      <color rgb="FFFFFF99"/>
      <color rgb="FFFF9999"/>
      <color rgb="FFCCFFCC"/>
      <color rgb="FF99FFCC"/>
      <color rgb="FF66FFCC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95"/>
  <sheetViews>
    <sheetView tabSelected="1" zoomScale="98" zoomScaleNormal="98" workbookViewId="0">
      <selection activeCell="X66" sqref="X66"/>
    </sheetView>
  </sheetViews>
  <sheetFormatPr defaultRowHeight="15" x14ac:dyDescent="0.25"/>
  <cols>
    <col min="1" max="1" width="3.140625" customWidth="1"/>
    <col min="2" max="2" width="13.28515625" customWidth="1"/>
    <col min="8" max="8" width="3.140625" customWidth="1"/>
    <col min="9" max="9" width="13.28515625" bestFit="1" customWidth="1"/>
    <col min="15" max="15" width="3.140625" customWidth="1"/>
    <col min="16" max="16" width="13.28515625" bestFit="1" customWidth="1"/>
    <col min="22" max="22" width="3.140625" customWidth="1"/>
    <col min="23" max="23" width="13.28515625" bestFit="1" customWidth="1"/>
    <col min="29" max="29" width="3.140625" customWidth="1"/>
    <col min="30" max="30" width="13.28515625" bestFit="1" customWidth="1"/>
    <col min="36" max="36" width="3.140625" customWidth="1"/>
    <col min="37" max="37" width="13.28515625" bestFit="1" customWidth="1"/>
    <col min="43" max="43" width="3.140625" customWidth="1"/>
    <col min="44" max="44" width="13.28515625" bestFit="1" customWidth="1"/>
    <col min="50" max="50" width="3.140625" customWidth="1"/>
    <col min="51" max="51" width="13.28515625" bestFit="1" customWidth="1"/>
  </cols>
  <sheetData>
    <row r="1" spans="1:56" ht="37.5" x14ac:dyDescent="0.55000000000000004">
      <c r="A1" s="1"/>
      <c r="B1" s="5" t="s">
        <v>2</v>
      </c>
      <c r="I1" s="3"/>
    </row>
    <row r="2" spans="1:56" x14ac:dyDescent="0.25">
      <c r="A2" s="2"/>
      <c r="B2" s="2" t="s">
        <v>3</v>
      </c>
      <c r="I2" s="3"/>
    </row>
    <row r="4" spans="1:56" x14ac:dyDescent="0.25">
      <c r="A4" s="3"/>
      <c r="B4" s="3" t="s">
        <v>4</v>
      </c>
      <c r="C4" s="4"/>
      <c r="D4" s="7">
        <v>155</v>
      </c>
      <c r="E4" t="s">
        <v>0</v>
      </c>
    </row>
    <row r="5" spans="1:56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56" x14ac:dyDescent="0.25">
      <c r="A6" s="48"/>
      <c r="B6" s="48"/>
      <c r="C6" s="48"/>
      <c r="D6" s="48"/>
      <c r="E6" s="48"/>
      <c r="F6" s="48"/>
      <c r="G6" s="48"/>
      <c r="H6" s="48"/>
      <c r="I6" s="48"/>
      <c r="J6" s="49"/>
      <c r="K6" s="49"/>
      <c r="L6" s="48"/>
      <c r="M6" s="48"/>
      <c r="N6" s="49"/>
      <c r="O6" s="4"/>
      <c r="P6" s="48"/>
      <c r="Q6" s="48"/>
      <c r="R6" s="48"/>
      <c r="S6" s="48"/>
      <c r="T6" s="48"/>
      <c r="U6" s="48"/>
    </row>
    <row r="7" spans="1:56" ht="15.75" thickBot="1" x14ac:dyDescent="0.3">
      <c r="A7" s="41" t="s">
        <v>1</v>
      </c>
      <c r="B7" s="40"/>
      <c r="C7" s="21"/>
      <c r="D7" s="21"/>
      <c r="E7" s="21"/>
      <c r="F7" s="21"/>
      <c r="G7" s="22"/>
      <c r="H7" s="43" t="s">
        <v>19</v>
      </c>
      <c r="I7" s="42"/>
      <c r="N7" s="16"/>
      <c r="O7" s="44" t="s">
        <v>20</v>
      </c>
      <c r="P7" s="45"/>
      <c r="Q7" s="8"/>
      <c r="R7" s="8"/>
      <c r="S7" s="8"/>
      <c r="T7" s="8"/>
      <c r="U7" s="20"/>
      <c r="V7" s="41" t="s">
        <v>28</v>
      </c>
      <c r="W7" s="40"/>
      <c r="X7" s="21"/>
      <c r="Y7" s="21"/>
      <c r="Z7" s="21"/>
      <c r="AA7" s="21"/>
      <c r="AB7" s="22"/>
      <c r="AC7" s="41" t="s">
        <v>29</v>
      </c>
      <c r="AD7" s="40"/>
      <c r="AE7" s="21"/>
      <c r="AF7" s="21"/>
      <c r="AG7" s="21"/>
      <c r="AH7" s="21"/>
      <c r="AI7" s="22"/>
      <c r="AJ7" s="44" t="s">
        <v>30</v>
      </c>
      <c r="AK7" s="45"/>
      <c r="AL7" s="47"/>
      <c r="AM7" s="47"/>
      <c r="AN7" s="47"/>
      <c r="AO7" s="47"/>
      <c r="AP7" s="54"/>
      <c r="AQ7" s="41" t="s">
        <v>31</v>
      </c>
      <c r="AR7" s="40"/>
      <c r="AS7" s="21"/>
      <c r="AT7" s="21"/>
      <c r="AU7" s="21"/>
      <c r="AV7" s="21"/>
      <c r="AW7" s="22"/>
      <c r="AX7" s="41" t="s">
        <v>32</v>
      </c>
      <c r="AY7" s="40"/>
      <c r="AZ7" s="21"/>
      <c r="BA7" s="21"/>
      <c r="BB7" s="21"/>
      <c r="BC7" s="21"/>
      <c r="BD7" s="22"/>
    </row>
    <row r="8" spans="1:56" x14ac:dyDescent="0.25">
      <c r="A8" s="33" t="s">
        <v>21</v>
      </c>
      <c r="B8" s="13"/>
      <c r="C8" s="34" t="s">
        <v>6</v>
      </c>
      <c r="D8" s="34" t="s">
        <v>7</v>
      </c>
      <c r="E8" s="34" t="s">
        <v>8</v>
      </c>
      <c r="F8" s="34" t="s">
        <v>9</v>
      </c>
      <c r="G8" s="35" t="s">
        <v>10</v>
      </c>
      <c r="H8" s="33" t="s">
        <v>21</v>
      </c>
      <c r="I8" s="33"/>
      <c r="J8" s="34" t="s">
        <v>6</v>
      </c>
      <c r="K8" s="34" t="s">
        <v>7</v>
      </c>
      <c r="L8" s="34" t="s">
        <v>8</v>
      </c>
      <c r="M8" s="34" t="s">
        <v>9</v>
      </c>
      <c r="N8" s="35" t="s">
        <v>10</v>
      </c>
      <c r="O8" s="33" t="s">
        <v>22</v>
      </c>
      <c r="P8" s="13"/>
      <c r="Q8" s="34" t="s">
        <v>6</v>
      </c>
      <c r="R8" s="34" t="s">
        <v>7</v>
      </c>
      <c r="S8" s="34" t="s">
        <v>8</v>
      </c>
      <c r="T8" s="34" t="s">
        <v>9</v>
      </c>
      <c r="U8" s="35" t="s">
        <v>10</v>
      </c>
      <c r="V8" s="33" t="s">
        <v>21</v>
      </c>
      <c r="W8" s="33"/>
      <c r="X8" s="34" t="s">
        <v>6</v>
      </c>
      <c r="Y8" s="34" t="s">
        <v>7</v>
      </c>
      <c r="Z8" s="34" t="s">
        <v>8</v>
      </c>
      <c r="AA8" s="34" t="s">
        <v>9</v>
      </c>
      <c r="AB8" s="35" t="s">
        <v>10</v>
      </c>
      <c r="AC8" s="33" t="s">
        <v>21</v>
      </c>
      <c r="AD8" s="33"/>
      <c r="AE8" s="34" t="s">
        <v>6</v>
      </c>
      <c r="AF8" s="34" t="s">
        <v>7</v>
      </c>
      <c r="AG8" s="34" t="s">
        <v>8</v>
      </c>
      <c r="AH8" s="34" t="s">
        <v>9</v>
      </c>
      <c r="AI8" s="35" t="s">
        <v>10</v>
      </c>
      <c r="AJ8" s="33" t="s">
        <v>22</v>
      </c>
      <c r="AK8" s="13"/>
      <c r="AL8" s="34" t="s">
        <v>6</v>
      </c>
      <c r="AM8" s="34" t="s">
        <v>7</v>
      </c>
      <c r="AN8" s="34" t="s">
        <v>8</v>
      </c>
      <c r="AO8" s="34" t="s">
        <v>9</v>
      </c>
      <c r="AP8" s="35" t="s">
        <v>10</v>
      </c>
      <c r="AQ8" s="33" t="s">
        <v>21</v>
      </c>
      <c r="AR8" s="33"/>
      <c r="AS8" s="34" t="s">
        <v>6</v>
      </c>
      <c r="AT8" s="34" t="s">
        <v>7</v>
      </c>
      <c r="AU8" s="34" t="s">
        <v>8</v>
      </c>
      <c r="AV8" s="34" t="s">
        <v>9</v>
      </c>
      <c r="AW8" s="35" t="s">
        <v>10</v>
      </c>
      <c r="AX8" s="33" t="s">
        <v>21</v>
      </c>
      <c r="AY8" s="33"/>
      <c r="AZ8" s="34" t="s">
        <v>6</v>
      </c>
      <c r="BA8" s="34" t="s">
        <v>7</v>
      </c>
      <c r="BB8" s="34" t="s">
        <v>8</v>
      </c>
      <c r="BC8" s="34" t="s">
        <v>9</v>
      </c>
      <c r="BD8" s="35" t="s">
        <v>10</v>
      </c>
    </row>
    <row r="9" spans="1:56" x14ac:dyDescent="0.25">
      <c r="A9" s="6">
        <v>1</v>
      </c>
      <c r="B9" t="s">
        <v>5</v>
      </c>
      <c r="C9" s="6">
        <v>3</v>
      </c>
      <c r="D9" s="6">
        <v>8</v>
      </c>
      <c r="E9" s="6">
        <v>0</v>
      </c>
      <c r="F9" s="6">
        <f>0*E9+20</f>
        <v>20</v>
      </c>
      <c r="G9" s="16"/>
      <c r="H9" s="6">
        <v>1</v>
      </c>
      <c r="I9" t="s">
        <v>5</v>
      </c>
      <c r="J9" s="6">
        <v>3</v>
      </c>
      <c r="K9" s="6">
        <v>8</v>
      </c>
      <c r="L9" s="6">
        <v>0</v>
      </c>
      <c r="M9" s="6">
        <f>0*L9+20</f>
        <v>20</v>
      </c>
      <c r="N9" s="16"/>
      <c r="O9" s="6">
        <v>1</v>
      </c>
      <c r="P9" t="s">
        <v>5</v>
      </c>
      <c r="Q9" s="6">
        <v>3</v>
      </c>
      <c r="R9" s="6">
        <v>8</v>
      </c>
      <c r="S9" s="6">
        <v>0</v>
      </c>
      <c r="T9" s="6">
        <f>0*S9+20</f>
        <v>20</v>
      </c>
      <c r="U9" s="16"/>
      <c r="V9" s="6">
        <v>1</v>
      </c>
      <c r="W9" t="s">
        <v>5</v>
      </c>
      <c r="X9" s="6">
        <v>3</v>
      </c>
      <c r="Y9" s="6">
        <v>8</v>
      </c>
      <c r="Z9" s="6">
        <v>0</v>
      </c>
      <c r="AA9" s="6">
        <f>0*Z9+20</f>
        <v>20</v>
      </c>
      <c r="AB9" s="16"/>
      <c r="AC9" s="6">
        <v>1</v>
      </c>
      <c r="AD9" t="s">
        <v>5</v>
      </c>
      <c r="AE9" s="6">
        <v>3</v>
      </c>
      <c r="AF9" s="6">
        <v>8</v>
      </c>
      <c r="AG9" s="6">
        <v>0</v>
      </c>
      <c r="AH9" s="6">
        <f>0*AG9+20</f>
        <v>20</v>
      </c>
      <c r="AI9" s="16"/>
      <c r="AJ9" s="6">
        <v>1</v>
      </c>
      <c r="AK9" t="s">
        <v>5</v>
      </c>
      <c r="AL9" s="6">
        <v>3</v>
      </c>
      <c r="AM9" s="6">
        <v>8</v>
      </c>
      <c r="AN9" s="6">
        <v>0</v>
      </c>
      <c r="AO9" s="6">
        <f>0*AN9+20</f>
        <v>20</v>
      </c>
      <c r="AP9" s="16"/>
      <c r="AQ9" s="6">
        <v>1</v>
      </c>
      <c r="AR9" t="s">
        <v>5</v>
      </c>
      <c r="AS9" s="6">
        <v>3</v>
      </c>
      <c r="AT9" s="6">
        <v>8</v>
      </c>
      <c r="AU9" s="6">
        <v>0</v>
      </c>
      <c r="AV9" s="6">
        <f>0*AU9+20</f>
        <v>20</v>
      </c>
      <c r="AW9" s="16"/>
      <c r="AX9" s="6">
        <v>1</v>
      </c>
      <c r="AY9" t="s">
        <v>5</v>
      </c>
      <c r="AZ9" s="6">
        <v>3</v>
      </c>
      <c r="BA9" s="6">
        <v>8</v>
      </c>
      <c r="BB9" s="6">
        <v>0</v>
      </c>
      <c r="BC9" s="6">
        <f>0*BB9+20</f>
        <v>20</v>
      </c>
      <c r="BD9" s="16"/>
    </row>
    <row r="10" spans="1:56" x14ac:dyDescent="0.25">
      <c r="C10" s="6">
        <v>2</v>
      </c>
      <c r="D10" s="6">
        <v>6</v>
      </c>
      <c r="E10" s="6">
        <v>30</v>
      </c>
      <c r="F10" s="6">
        <f>CEILING(E10*$D$4/100,2.5)</f>
        <v>47.5</v>
      </c>
      <c r="G10" s="16"/>
      <c r="J10" s="6">
        <v>2</v>
      </c>
      <c r="K10" s="6">
        <v>6</v>
      </c>
      <c r="L10" s="6">
        <v>30</v>
      </c>
      <c r="M10" s="6">
        <f t="shared" ref="M10:M12" si="0">CEILING(L10*$D$4/100+5,2.5)</f>
        <v>52.5</v>
      </c>
      <c r="N10" s="16"/>
      <c r="Q10" s="6">
        <v>2</v>
      </c>
      <c r="R10" s="6">
        <v>6</v>
      </c>
      <c r="S10" s="6">
        <v>15</v>
      </c>
      <c r="T10" s="6">
        <f t="shared" ref="T10:T13" si="1">CEILING(S10*$D$4/100+12.5,2.5)</f>
        <v>37.5</v>
      </c>
      <c r="U10" s="16"/>
      <c r="X10" s="6">
        <v>2</v>
      </c>
      <c r="Y10" s="6">
        <v>6</v>
      </c>
      <c r="Z10" s="6">
        <v>15</v>
      </c>
      <c r="AA10" s="6">
        <f t="shared" ref="AA10:AA13" si="2">CEILING(Z10*$D$4/100+17.5,2.5)</f>
        <v>42.5</v>
      </c>
      <c r="AB10" s="16"/>
      <c r="AE10" s="6">
        <v>2</v>
      </c>
      <c r="AF10" s="6">
        <v>6</v>
      </c>
      <c r="AG10" s="6">
        <v>15</v>
      </c>
      <c r="AH10" s="6">
        <f t="shared" ref="AH10:AH13" si="3">CEILING(AG10*$D$4/100+25,2.5)</f>
        <v>50</v>
      </c>
      <c r="AI10" s="16"/>
      <c r="AL10" s="6">
        <v>2</v>
      </c>
      <c r="AM10" s="6">
        <v>6</v>
      </c>
      <c r="AN10" s="6">
        <v>15</v>
      </c>
      <c r="AO10" s="6">
        <f t="shared" ref="AO10:AO16" si="4">CEILING(AN10*$D$4/100+30,2.5)</f>
        <v>55</v>
      </c>
      <c r="AP10" s="16"/>
      <c r="AS10" s="6">
        <v>2</v>
      </c>
      <c r="AT10" s="6">
        <v>6</v>
      </c>
      <c r="AU10" s="6">
        <v>15</v>
      </c>
      <c r="AV10" s="6">
        <f t="shared" ref="AV10:AV14" si="5">CEILING(AU10*$D$4/100+37.5,2.5)</f>
        <v>62.5</v>
      </c>
      <c r="AW10" s="16"/>
      <c r="AZ10" s="6">
        <v>2</v>
      </c>
      <c r="BA10" s="6">
        <v>6</v>
      </c>
      <c r="BB10" s="6">
        <v>15</v>
      </c>
      <c r="BC10" s="6">
        <f t="shared" ref="BC10:BC14" si="6">CEILING(BB10*$D$4/100+42.5,2.5)</f>
        <v>67.5</v>
      </c>
      <c r="BD10" s="16"/>
    </row>
    <row r="11" spans="1:56" x14ac:dyDescent="0.25">
      <c r="B11" s="3"/>
      <c r="C11" s="6">
        <v>2</v>
      </c>
      <c r="D11" s="6">
        <v>6</v>
      </c>
      <c r="E11" s="6">
        <v>50</v>
      </c>
      <c r="F11" s="6">
        <f t="shared" ref="F11:F15" si="7">CEILING(E11*$D$4/100,2.5)</f>
        <v>77.5</v>
      </c>
      <c r="G11" s="16"/>
      <c r="J11" s="6">
        <v>2</v>
      </c>
      <c r="K11" s="6">
        <v>6</v>
      </c>
      <c r="L11" s="6">
        <v>50</v>
      </c>
      <c r="M11" s="6">
        <f t="shared" si="0"/>
        <v>82.5</v>
      </c>
      <c r="N11" s="16"/>
      <c r="Q11" s="6">
        <v>2</v>
      </c>
      <c r="R11" s="6">
        <v>6</v>
      </c>
      <c r="S11" s="6">
        <v>30</v>
      </c>
      <c r="T11" s="6">
        <f t="shared" si="1"/>
        <v>60</v>
      </c>
      <c r="U11" s="16"/>
      <c r="X11" s="6">
        <v>2</v>
      </c>
      <c r="Y11" s="6">
        <v>6</v>
      </c>
      <c r="Z11" s="6">
        <v>30</v>
      </c>
      <c r="AA11" s="6">
        <f t="shared" si="2"/>
        <v>65</v>
      </c>
      <c r="AB11" s="16"/>
      <c r="AE11" s="6">
        <v>2</v>
      </c>
      <c r="AF11" s="6">
        <v>6</v>
      </c>
      <c r="AG11" s="6">
        <v>30</v>
      </c>
      <c r="AH11" s="6">
        <f t="shared" si="3"/>
        <v>72.5</v>
      </c>
      <c r="AI11" s="16"/>
      <c r="AL11" s="6">
        <v>2</v>
      </c>
      <c r="AM11" s="6">
        <v>6</v>
      </c>
      <c r="AN11" s="6">
        <v>30</v>
      </c>
      <c r="AO11" s="6">
        <f t="shared" si="4"/>
        <v>77.5</v>
      </c>
      <c r="AP11" s="16"/>
      <c r="AS11" s="6">
        <v>2</v>
      </c>
      <c r="AT11" s="6">
        <v>6</v>
      </c>
      <c r="AU11" s="6">
        <v>30</v>
      </c>
      <c r="AV11" s="6">
        <f t="shared" si="5"/>
        <v>85</v>
      </c>
      <c r="AW11" s="16"/>
      <c r="AZ11" s="6">
        <v>2</v>
      </c>
      <c r="BA11" s="6">
        <v>6</v>
      </c>
      <c r="BB11" s="6">
        <v>30</v>
      </c>
      <c r="BC11" s="6">
        <f t="shared" si="6"/>
        <v>90</v>
      </c>
      <c r="BD11" s="16"/>
    </row>
    <row r="12" spans="1:56" x14ac:dyDescent="0.25">
      <c r="C12" s="6">
        <v>1</v>
      </c>
      <c r="D12" s="6">
        <v>6</v>
      </c>
      <c r="E12" s="6">
        <v>60</v>
      </c>
      <c r="F12" s="6">
        <f t="shared" si="7"/>
        <v>95</v>
      </c>
      <c r="G12" s="16"/>
      <c r="J12" s="6">
        <v>1</v>
      </c>
      <c r="K12" s="6">
        <v>6</v>
      </c>
      <c r="L12" s="6">
        <v>60</v>
      </c>
      <c r="M12" s="6">
        <f t="shared" si="0"/>
        <v>100</v>
      </c>
      <c r="N12" s="16"/>
      <c r="P12" s="11"/>
      <c r="Q12" s="6">
        <v>2</v>
      </c>
      <c r="R12" s="6">
        <v>6</v>
      </c>
      <c r="S12" s="6">
        <v>50</v>
      </c>
      <c r="T12" s="6">
        <f t="shared" si="1"/>
        <v>90</v>
      </c>
      <c r="U12" s="16"/>
      <c r="X12" s="6">
        <v>2</v>
      </c>
      <c r="Y12" s="6">
        <v>6</v>
      </c>
      <c r="Z12" s="6">
        <v>50</v>
      </c>
      <c r="AA12" s="6">
        <f t="shared" si="2"/>
        <v>95</v>
      </c>
      <c r="AB12" s="16"/>
      <c r="AE12" s="6">
        <v>1</v>
      </c>
      <c r="AF12" s="6">
        <v>6</v>
      </c>
      <c r="AG12" s="6">
        <v>50</v>
      </c>
      <c r="AH12" s="6">
        <f t="shared" si="3"/>
        <v>102.5</v>
      </c>
      <c r="AI12" s="16"/>
      <c r="AK12" s="11"/>
      <c r="AL12" s="6">
        <v>1</v>
      </c>
      <c r="AM12" s="6">
        <v>6</v>
      </c>
      <c r="AN12" s="6">
        <v>50</v>
      </c>
      <c r="AO12" s="6">
        <f t="shared" si="4"/>
        <v>107.5</v>
      </c>
      <c r="AP12" s="16"/>
      <c r="AS12" s="6">
        <v>1</v>
      </c>
      <c r="AT12" s="6">
        <v>6</v>
      </c>
      <c r="AU12" s="6">
        <v>50</v>
      </c>
      <c r="AV12" s="6">
        <f t="shared" si="5"/>
        <v>115</v>
      </c>
      <c r="AW12" s="16"/>
      <c r="AZ12" s="6">
        <v>2</v>
      </c>
      <c r="BA12" s="6">
        <v>6</v>
      </c>
      <c r="BB12" s="6">
        <v>50</v>
      </c>
      <c r="BC12" s="6">
        <f t="shared" si="6"/>
        <v>120</v>
      </c>
      <c r="BD12" s="16"/>
    </row>
    <row r="13" spans="1:56" x14ac:dyDescent="0.25">
      <c r="C13" s="6">
        <v>1</v>
      </c>
      <c r="D13" s="6">
        <v>8</v>
      </c>
      <c r="E13" s="6">
        <v>70</v>
      </c>
      <c r="F13" s="6">
        <f t="shared" si="7"/>
        <v>110</v>
      </c>
      <c r="G13" s="16"/>
      <c r="J13" s="6">
        <v>1</v>
      </c>
      <c r="K13" s="6">
        <v>8</v>
      </c>
      <c r="L13" s="6">
        <v>70</v>
      </c>
      <c r="M13" s="6">
        <f>CEILING(L13*$D$4/100+5,2.5)</f>
        <v>115</v>
      </c>
      <c r="N13" s="16"/>
      <c r="Q13" s="6">
        <v>1</v>
      </c>
      <c r="R13" s="6">
        <v>6</v>
      </c>
      <c r="S13" s="6">
        <v>60</v>
      </c>
      <c r="T13" s="6">
        <f t="shared" si="1"/>
        <v>107.5</v>
      </c>
      <c r="U13" s="16"/>
      <c r="X13" s="6">
        <v>1</v>
      </c>
      <c r="Y13" s="6">
        <v>6</v>
      </c>
      <c r="Z13" s="6">
        <v>60</v>
      </c>
      <c r="AA13" s="6">
        <f t="shared" si="2"/>
        <v>112.5</v>
      </c>
      <c r="AB13" s="16"/>
      <c r="AE13" s="6">
        <v>1</v>
      </c>
      <c r="AF13" s="6">
        <v>6</v>
      </c>
      <c r="AG13" s="6">
        <v>60</v>
      </c>
      <c r="AH13" s="6">
        <f t="shared" si="3"/>
        <v>120</v>
      </c>
      <c r="AI13" s="16"/>
      <c r="AL13" s="6">
        <v>1</v>
      </c>
      <c r="AM13" s="6">
        <v>6</v>
      </c>
      <c r="AN13" s="6">
        <v>60</v>
      </c>
      <c r="AO13" s="6">
        <f t="shared" si="4"/>
        <v>125</v>
      </c>
      <c r="AP13" s="16"/>
      <c r="AS13" s="6">
        <v>1</v>
      </c>
      <c r="AT13" s="6">
        <v>6</v>
      </c>
      <c r="AU13" s="6">
        <v>60</v>
      </c>
      <c r="AV13" s="6">
        <f t="shared" si="5"/>
        <v>132.5</v>
      </c>
      <c r="AW13" s="16"/>
      <c r="AZ13" s="6">
        <v>1</v>
      </c>
      <c r="BA13" s="6">
        <v>6</v>
      </c>
      <c r="BB13" s="6">
        <v>60</v>
      </c>
      <c r="BC13" s="6">
        <f t="shared" si="6"/>
        <v>137.5</v>
      </c>
      <c r="BD13" s="16"/>
    </row>
    <row r="14" spans="1:56" x14ac:dyDescent="0.25">
      <c r="C14" s="6">
        <v>1</v>
      </c>
      <c r="D14" s="6">
        <v>4</v>
      </c>
      <c r="E14" s="6">
        <v>70</v>
      </c>
      <c r="F14" s="6">
        <f t="shared" si="7"/>
        <v>110</v>
      </c>
      <c r="G14" s="17" t="s">
        <v>11</v>
      </c>
      <c r="J14" s="6">
        <v>1</v>
      </c>
      <c r="K14" s="6">
        <v>4</v>
      </c>
      <c r="L14" s="6">
        <v>70</v>
      </c>
      <c r="M14" s="6">
        <f t="shared" ref="M14:M15" si="8">CEILING(L14*$D$4/100+5,2.5)</f>
        <v>115</v>
      </c>
      <c r="N14" s="17" t="s">
        <v>11</v>
      </c>
      <c r="Q14" s="6">
        <v>1</v>
      </c>
      <c r="R14" s="6">
        <v>8</v>
      </c>
      <c r="S14" s="6">
        <v>70</v>
      </c>
      <c r="T14" s="6">
        <f>CEILING(S14*$D$4/100+12.5,2.5)</f>
        <v>122.5</v>
      </c>
      <c r="U14" s="16"/>
      <c r="X14" s="6">
        <v>1</v>
      </c>
      <c r="Y14" s="6">
        <v>8</v>
      </c>
      <c r="Z14" s="6">
        <v>70</v>
      </c>
      <c r="AA14" s="6">
        <f>CEILING(Z14*$D$4/100+17.5,2.5)</f>
        <v>127.5</v>
      </c>
      <c r="AB14" s="16"/>
      <c r="AE14" s="6">
        <v>1</v>
      </c>
      <c r="AF14" s="6">
        <v>8</v>
      </c>
      <c r="AG14" s="6">
        <v>70</v>
      </c>
      <c r="AH14" s="6">
        <f>CEILING(AG14*$D$4/100+25,2.5)</f>
        <v>135</v>
      </c>
      <c r="AI14" s="16"/>
      <c r="AL14" s="6">
        <v>1</v>
      </c>
      <c r="AM14" s="6">
        <v>8</v>
      </c>
      <c r="AN14" s="6">
        <v>70</v>
      </c>
      <c r="AO14" s="6">
        <f t="shared" si="4"/>
        <v>140</v>
      </c>
      <c r="AP14" s="16"/>
      <c r="AS14" s="6">
        <v>1</v>
      </c>
      <c r="AT14" s="6">
        <v>8</v>
      </c>
      <c r="AU14" s="6">
        <v>70</v>
      </c>
      <c r="AV14" s="6">
        <f t="shared" si="5"/>
        <v>147.5</v>
      </c>
      <c r="AW14" s="16"/>
      <c r="AZ14" s="6">
        <v>1</v>
      </c>
      <c r="BA14" s="6">
        <v>8</v>
      </c>
      <c r="BB14" s="6">
        <v>70</v>
      </c>
      <c r="BC14" s="6">
        <f t="shared" si="6"/>
        <v>152.5</v>
      </c>
      <c r="BD14" s="16"/>
    </row>
    <row r="15" spans="1:56" x14ac:dyDescent="0.25">
      <c r="A15" s="13"/>
      <c r="B15" s="13"/>
      <c r="C15" s="14">
        <v>1</v>
      </c>
      <c r="D15" s="14">
        <v>4</v>
      </c>
      <c r="E15" s="14">
        <v>70</v>
      </c>
      <c r="F15" s="14">
        <f t="shared" si="7"/>
        <v>110</v>
      </c>
      <c r="G15" s="18"/>
      <c r="H15" s="13"/>
      <c r="I15" s="13"/>
      <c r="J15" s="14">
        <v>1</v>
      </c>
      <c r="K15" s="14">
        <v>4</v>
      </c>
      <c r="L15" s="14">
        <v>70</v>
      </c>
      <c r="M15" s="14">
        <f t="shared" si="8"/>
        <v>115</v>
      </c>
      <c r="N15" s="18"/>
      <c r="Q15" s="6">
        <v>1</v>
      </c>
      <c r="R15" s="6">
        <v>4</v>
      </c>
      <c r="S15" s="6">
        <v>70</v>
      </c>
      <c r="T15" s="6">
        <f t="shared" ref="T15:T16" si="9">CEILING(S15*$D$4/100+12.5,2.5)</f>
        <v>122.5</v>
      </c>
      <c r="U15" s="17" t="s">
        <v>11</v>
      </c>
      <c r="X15" s="6">
        <v>1</v>
      </c>
      <c r="Y15" s="6">
        <v>4</v>
      </c>
      <c r="Z15" s="6">
        <v>70</v>
      </c>
      <c r="AA15" s="6">
        <f t="shared" ref="AA15:AA16" si="10">CEILING(Z15*$D$4/100+17.5,2.5)</f>
        <v>127.5</v>
      </c>
      <c r="AB15" s="17" t="s">
        <v>11</v>
      </c>
      <c r="AE15" s="6">
        <v>1</v>
      </c>
      <c r="AF15" s="6">
        <v>4</v>
      </c>
      <c r="AG15" s="6">
        <v>70</v>
      </c>
      <c r="AH15" s="6">
        <f t="shared" ref="AH15:AH16" si="11">CEILING(AG15*$D$4/100+25,2.5)</f>
        <v>135</v>
      </c>
      <c r="AI15" s="17" t="s">
        <v>11</v>
      </c>
      <c r="AL15" s="6">
        <v>1</v>
      </c>
      <c r="AM15" s="6">
        <v>4</v>
      </c>
      <c r="AN15" s="6">
        <v>70</v>
      </c>
      <c r="AO15" s="6">
        <f t="shared" si="4"/>
        <v>140</v>
      </c>
      <c r="AP15" s="17" t="s">
        <v>11</v>
      </c>
      <c r="AS15" s="6">
        <v>1</v>
      </c>
      <c r="AT15" s="6">
        <v>4</v>
      </c>
      <c r="AU15" s="6">
        <v>70</v>
      </c>
      <c r="AV15" s="6">
        <f>CEILING(AU15*$D$4/100+37.5,2.5)</f>
        <v>147.5</v>
      </c>
      <c r="AW15" s="17" t="s">
        <v>11</v>
      </c>
      <c r="AZ15" s="6">
        <v>1</v>
      </c>
      <c r="BA15" s="6">
        <v>4</v>
      </c>
      <c r="BB15" s="6">
        <v>70</v>
      </c>
      <c r="BC15" s="6">
        <f>CEILING(BB15*$D$4/100+42.5,2.5)</f>
        <v>152.5</v>
      </c>
      <c r="BD15" s="17" t="s">
        <v>11</v>
      </c>
    </row>
    <row r="16" spans="1:56" x14ac:dyDescent="0.25">
      <c r="A16" s="14">
        <v>2</v>
      </c>
      <c r="B16" s="13" t="s">
        <v>12</v>
      </c>
      <c r="C16" s="14">
        <v>2</v>
      </c>
      <c r="D16" s="14">
        <v>10</v>
      </c>
      <c r="E16" s="13"/>
      <c r="F16" s="13"/>
      <c r="G16" s="19" t="s">
        <v>13</v>
      </c>
      <c r="H16" s="14">
        <v>2</v>
      </c>
      <c r="I16" s="13" t="s">
        <v>12</v>
      </c>
      <c r="J16" s="14">
        <v>2</v>
      </c>
      <c r="K16" s="14">
        <v>10</v>
      </c>
      <c r="L16" s="13"/>
      <c r="M16" s="13"/>
      <c r="N16" s="19" t="s">
        <v>13</v>
      </c>
      <c r="O16" s="13"/>
      <c r="P16" s="13"/>
      <c r="Q16" s="14">
        <v>1</v>
      </c>
      <c r="R16" s="14">
        <v>4</v>
      </c>
      <c r="S16" s="14">
        <v>70</v>
      </c>
      <c r="T16" s="14">
        <f t="shared" si="9"/>
        <v>122.5</v>
      </c>
      <c r="U16" s="18"/>
      <c r="V16" s="13"/>
      <c r="W16" s="13"/>
      <c r="X16" s="14">
        <v>1</v>
      </c>
      <c r="Y16" s="14">
        <v>4</v>
      </c>
      <c r="Z16" s="14">
        <v>70</v>
      </c>
      <c r="AA16" s="14">
        <f t="shared" si="10"/>
        <v>127.5</v>
      </c>
      <c r="AB16" s="18"/>
      <c r="AC16" s="13"/>
      <c r="AD16" s="13"/>
      <c r="AE16" s="14">
        <v>1</v>
      </c>
      <c r="AF16" s="14">
        <v>4</v>
      </c>
      <c r="AG16" s="14">
        <v>70</v>
      </c>
      <c r="AH16" s="6">
        <f t="shared" si="11"/>
        <v>135</v>
      </c>
      <c r="AI16" s="18"/>
      <c r="AJ16" s="13"/>
      <c r="AK16" s="13"/>
      <c r="AL16" s="14">
        <v>1</v>
      </c>
      <c r="AM16" s="14">
        <v>4</v>
      </c>
      <c r="AN16" s="14">
        <v>70</v>
      </c>
      <c r="AO16" s="14">
        <f t="shared" si="4"/>
        <v>140</v>
      </c>
      <c r="AP16" s="18"/>
      <c r="AQ16" s="13"/>
      <c r="AR16" s="13"/>
      <c r="AS16" s="14">
        <v>1</v>
      </c>
      <c r="AT16" s="14">
        <v>4</v>
      </c>
      <c r="AU16" s="14">
        <v>70</v>
      </c>
      <c r="AV16" s="6">
        <f>CEILING(AU16*$D$4/100+37.5,2.5)</f>
        <v>147.5</v>
      </c>
      <c r="AW16" s="18"/>
      <c r="AX16" s="13"/>
      <c r="AY16" s="13"/>
      <c r="AZ16" s="14">
        <v>1</v>
      </c>
      <c r="BA16" s="14">
        <v>4</v>
      </c>
      <c r="BB16" s="14">
        <v>70</v>
      </c>
      <c r="BC16" s="6">
        <f>CEILING(BB16*$D$4/100+42.5,2.5)</f>
        <v>152.5</v>
      </c>
      <c r="BD16" s="18"/>
    </row>
    <row r="17" spans="1:56" x14ac:dyDescent="0.25">
      <c r="A17" s="14">
        <v>3</v>
      </c>
      <c r="B17" s="13" t="s">
        <v>14</v>
      </c>
      <c r="C17" s="14">
        <v>2</v>
      </c>
      <c r="D17" s="14">
        <v>5</v>
      </c>
      <c r="E17" s="13"/>
      <c r="F17" s="13"/>
      <c r="G17" s="19" t="s">
        <v>15</v>
      </c>
      <c r="H17" s="14">
        <v>3</v>
      </c>
      <c r="I17" s="13" t="s">
        <v>14</v>
      </c>
      <c r="J17" s="14">
        <v>2</v>
      </c>
      <c r="K17" s="14">
        <v>5</v>
      </c>
      <c r="L17" s="13"/>
      <c r="M17" s="13"/>
      <c r="N17" s="19" t="s">
        <v>15</v>
      </c>
      <c r="O17" s="14">
        <v>2</v>
      </c>
      <c r="P17" s="13" t="s">
        <v>12</v>
      </c>
      <c r="Q17" s="14">
        <v>2</v>
      </c>
      <c r="R17" s="14">
        <v>10</v>
      </c>
      <c r="S17" s="13"/>
      <c r="T17" s="13"/>
      <c r="U17" s="19" t="s">
        <v>13</v>
      </c>
      <c r="V17" s="14">
        <v>2</v>
      </c>
      <c r="W17" s="13" t="s">
        <v>12</v>
      </c>
      <c r="X17" s="14">
        <v>2</v>
      </c>
      <c r="Y17" s="14">
        <v>10</v>
      </c>
      <c r="Z17" s="13"/>
      <c r="AA17" s="13"/>
      <c r="AB17" s="19" t="s">
        <v>13</v>
      </c>
      <c r="AC17" s="14">
        <v>2</v>
      </c>
      <c r="AD17" s="13" t="s">
        <v>12</v>
      </c>
      <c r="AE17" s="14">
        <v>2</v>
      </c>
      <c r="AF17" s="14">
        <v>10</v>
      </c>
      <c r="AG17" s="13"/>
      <c r="AH17" s="37"/>
      <c r="AI17" s="19" t="s">
        <v>13</v>
      </c>
      <c r="AJ17" s="14">
        <v>2</v>
      </c>
      <c r="AK17" s="13" t="s">
        <v>12</v>
      </c>
      <c r="AL17" s="14">
        <v>2</v>
      </c>
      <c r="AM17" s="14">
        <v>10</v>
      </c>
      <c r="AN17" s="13"/>
      <c r="AO17" s="13"/>
      <c r="AP17" s="19" t="s">
        <v>13</v>
      </c>
      <c r="AQ17" s="14">
        <v>2</v>
      </c>
      <c r="AR17" s="13" t="s">
        <v>12</v>
      </c>
      <c r="AS17" s="14">
        <v>2</v>
      </c>
      <c r="AT17" s="14">
        <v>10</v>
      </c>
      <c r="AU17" s="13"/>
      <c r="AV17" s="37"/>
      <c r="AW17" s="19" t="s">
        <v>13</v>
      </c>
      <c r="AX17" s="14">
        <v>2</v>
      </c>
      <c r="AY17" s="13" t="s">
        <v>12</v>
      </c>
      <c r="AZ17" s="14">
        <v>2</v>
      </c>
      <c r="BA17" s="14">
        <v>10</v>
      </c>
      <c r="BB17" s="13"/>
      <c r="BC17" s="37"/>
      <c r="BD17" s="19" t="s">
        <v>13</v>
      </c>
    </row>
    <row r="18" spans="1:56" x14ac:dyDescent="0.25">
      <c r="A18" s="14">
        <v>4</v>
      </c>
      <c r="B18" s="13" t="s">
        <v>17</v>
      </c>
      <c r="C18" s="14">
        <v>2</v>
      </c>
      <c r="D18" s="14">
        <v>10</v>
      </c>
      <c r="E18" s="13"/>
      <c r="F18" s="13" t="s">
        <v>16</v>
      </c>
      <c r="G18" s="19" t="s">
        <v>18</v>
      </c>
      <c r="H18" s="14">
        <v>4</v>
      </c>
      <c r="I18" s="13" t="s">
        <v>17</v>
      </c>
      <c r="J18" s="14">
        <v>2</v>
      </c>
      <c r="K18" s="14">
        <v>10</v>
      </c>
      <c r="L18" s="13"/>
      <c r="M18" s="13" t="s">
        <v>16</v>
      </c>
      <c r="N18" s="19" t="s">
        <v>18</v>
      </c>
      <c r="O18" s="14">
        <v>3</v>
      </c>
      <c r="P18" s="13" t="s">
        <v>14</v>
      </c>
      <c r="Q18" s="14">
        <v>2</v>
      </c>
      <c r="R18" s="14">
        <v>5</v>
      </c>
      <c r="S18" s="13"/>
      <c r="T18" s="13"/>
      <c r="U18" s="19" t="s">
        <v>15</v>
      </c>
      <c r="V18" s="14">
        <v>3</v>
      </c>
      <c r="W18" s="13" t="s">
        <v>14</v>
      </c>
      <c r="X18" s="14">
        <v>2</v>
      </c>
      <c r="Y18" s="14">
        <v>5</v>
      </c>
      <c r="Z18" s="13"/>
      <c r="AA18" s="13"/>
      <c r="AB18" s="19" t="s">
        <v>15</v>
      </c>
      <c r="AC18" s="14">
        <v>3</v>
      </c>
      <c r="AD18" s="13" t="s">
        <v>14</v>
      </c>
      <c r="AE18" s="14">
        <v>2</v>
      </c>
      <c r="AF18" s="14">
        <v>5</v>
      </c>
      <c r="AG18" s="13"/>
      <c r="AH18" s="13"/>
      <c r="AI18" s="19" t="s">
        <v>15</v>
      </c>
      <c r="AJ18" s="14">
        <v>3</v>
      </c>
      <c r="AK18" s="13" t="s">
        <v>14</v>
      </c>
      <c r="AL18" s="14">
        <v>2</v>
      </c>
      <c r="AM18" s="14">
        <v>5</v>
      </c>
      <c r="AN18" s="13"/>
      <c r="AO18" s="13"/>
      <c r="AP18" s="19" t="s">
        <v>15</v>
      </c>
      <c r="AQ18" s="14">
        <v>3</v>
      </c>
      <c r="AR18" s="13" t="s">
        <v>14</v>
      </c>
      <c r="AS18" s="14">
        <v>2</v>
      </c>
      <c r="AT18" s="14">
        <v>5</v>
      </c>
      <c r="AU18" s="13"/>
      <c r="AV18" s="13"/>
      <c r="AW18" s="19" t="s">
        <v>15</v>
      </c>
      <c r="AX18" s="14">
        <v>3</v>
      </c>
      <c r="AY18" s="13" t="s">
        <v>14</v>
      </c>
      <c r="AZ18" s="14">
        <v>2</v>
      </c>
      <c r="BA18" s="14">
        <v>5</v>
      </c>
      <c r="BB18" s="13"/>
      <c r="BC18" s="13"/>
      <c r="BD18" s="19" t="s">
        <v>15</v>
      </c>
    </row>
    <row r="19" spans="1:56" x14ac:dyDescent="0.25">
      <c r="A19" s="26"/>
      <c r="B19" s="26"/>
      <c r="C19" s="26"/>
      <c r="D19" s="26"/>
      <c r="E19" s="26"/>
      <c r="F19" s="26"/>
      <c r="G19" s="29"/>
      <c r="H19" s="9"/>
      <c r="I19" s="9"/>
      <c r="J19" s="9"/>
      <c r="K19" s="9"/>
      <c r="L19" s="9"/>
      <c r="M19" s="9"/>
      <c r="N19" s="30"/>
      <c r="O19" s="14">
        <v>4</v>
      </c>
      <c r="P19" s="13" t="s">
        <v>17</v>
      </c>
      <c r="Q19" s="14">
        <v>2</v>
      </c>
      <c r="R19" s="14">
        <v>10</v>
      </c>
      <c r="S19" s="13"/>
      <c r="T19" s="13" t="s">
        <v>16</v>
      </c>
      <c r="U19" s="19" t="s">
        <v>18</v>
      </c>
      <c r="V19" s="23">
        <v>4</v>
      </c>
      <c r="W19" s="3" t="s">
        <v>17</v>
      </c>
      <c r="X19" s="23">
        <v>2</v>
      </c>
      <c r="Y19" s="23">
        <v>10</v>
      </c>
      <c r="Z19" s="3"/>
      <c r="AA19" s="3" t="s">
        <v>16</v>
      </c>
      <c r="AB19" s="17" t="s">
        <v>18</v>
      </c>
      <c r="AC19" s="14">
        <v>4</v>
      </c>
      <c r="AD19" s="13" t="s">
        <v>17</v>
      </c>
      <c r="AE19" s="14">
        <v>2</v>
      </c>
      <c r="AF19" s="14">
        <v>10</v>
      </c>
      <c r="AG19" s="13"/>
      <c r="AH19" s="13" t="s">
        <v>16</v>
      </c>
      <c r="AI19" s="19" t="s">
        <v>18</v>
      </c>
      <c r="AJ19" s="14">
        <v>4</v>
      </c>
      <c r="AK19" s="13" t="s">
        <v>17</v>
      </c>
      <c r="AL19" s="14">
        <v>2</v>
      </c>
      <c r="AM19" s="14">
        <v>10</v>
      </c>
      <c r="AN19" s="13"/>
      <c r="AO19" s="13" t="s">
        <v>16</v>
      </c>
      <c r="AP19" s="19" t="s">
        <v>18</v>
      </c>
      <c r="AQ19" s="14">
        <v>4</v>
      </c>
      <c r="AR19" s="13" t="s">
        <v>17</v>
      </c>
      <c r="AS19" s="14">
        <v>2</v>
      </c>
      <c r="AT19" s="14">
        <v>10</v>
      </c>
      <c r="AU19" s="13"/>
      <c r="AV19" s="13" t="s">
        <v>16</v>
      </c>
      <c r="AW19" s="19" t="s">
        <v>18</v>
      </c>
      <c r="AX19" s="14">
        <v>4</v>
      </c>
      <c r="AY19" s="13" t="s">
        <v>17</v>
      </c>
      <c r="AZ19" s="14">
        <v>2</v>
      </c>
      <c r="BA19" s="14">
        <v>10</v>
      </c>
      <c r="BB19" s="13"/>
      <c r="BC19" s="13" t="s">
        <v>16</v>
      </c>
      <c r="BD19" s="19" t="s">
        <v>18</v>
      </c>
    </row>
    <row r="20" spans="1:56" x14ac:dyDescent="0.25">
      <c r="A20" s="11" t="s">
        <v>22</v>
      </c>
      <c r="C20" s="12" t="s">
        <v>6</v>
      </c>
      <c r="D20" s="12" t="s">
        <v>7</v>
      </c>
      <c r="E20" s="12" t="s">
        <v>8</v>
      </c>
      <c r="F20" s="12" t="s">
        <v>9</v>
      </c>
      <c r="G20" s="15" t="s">
        <v>10</v>
      </c>
      <c r="H20" s="26"/>
      <c r="I20" s="26"/>
      <c r="J20" s="26"/>
      <c r="K20" s="26"/>
      <c r="L20" s="26"/>
      <c r="M20" s="26"/>
      <c r="N20" s="29"/>
      <c r="O20" s="26"/>
      <c r="P20" s="26"/>
      <c r="Q20" s="26"/>
      <c r="R20" s="26"/>
      <c r="S20" s="26"/>
      <c r="T20" s="26"/>
      <c r="U20" s="26"/>
      <c r="V20" s="51"/>
      <c r="W20" s="28"/>
      <c r="X20" s="28"/>
      <c r="Y20" s="28"/>
      <c r="Z20" s="28"/>
      <c r="AA20" s="28"/>
      <c r="AB20" s="52"/>
      <c r="AC20" s="9"/>
      <c r="AD20" s="9"/>
      <c r="AE20" s="9"/>
      <c r="AF20" s="9"/>
      <c r="AG20" s="9"/>
      <c r="AH20" s="9"/>
      <c r="AI20" s="30"/>
      <c r="AJ20" s="26"/>
      <c r="AK20" s="26"/>
      <c r="AL20" s="26"/>
      <c r="AM20" s="26"/>
      <c r="AN20" s="26"/>
      <c r="AO20" s="26"/>
      <c r="AP20" s="29"/>
      <c r="AQ20" s="26"/>
      <c r="AR20" s="26"/>
      <c r="AS20" s="26"/>
      <c r="AT20" s="26"/>
      <c r="AU20" s="26"/>
      <c r="AV20" s="26"/>
      <c r="AW20" s="26"/>
      <c r="AX20" s="10"/>
      <c r="AY20" s="9"/>
      <c r="AZ20" s="9"/>
      <c r="BA20" s="9"/>
      <c r="BB20" s="9"/>
      <c r="BC20" s="9"/>
      <c r="BD20" s="30"/>
    </row>
    <row r="21" spans="1:56" x14ac:dyDescent="0.25">
      <c r="A21" s="6">
        <v>1</v>
      </c>
      <c r="B21" t="s">
        <v>5</v>
      </c>
      <c r="C21" s="6">
        <v>3</v>
      </c>
      <c r="D21" s="6">
        <v>8</v>
      </c>
      <c r="E21" s="6">
        <v>0</v>
      </c>
      <c r="F21" s="6">
        <f>0*E21+20</f>
        <v>20</v>
      </c>
      <c r="G21" s="16"/>
      <c r="H21" s="36" t="s">
        <v>26</v>
      </c>
      <c r="I21" s="37"/>
      <c r="J21" s="38" t="s">
        <v>6</v>
      </c>
      <c r="K21" s="38" t="s">
        <v>7</v>
      </c>
      <c r="L21" s="38" t="s">
        <v>8</v>
      </c>
      <c r="M21" s="38" t="s">
        <v>9</v>
      </c>
      <c r="N21" s="39" t="s">
        <v>10</v>
      </c>
      <c r="O21" s="36" t="s">
        <v>26</v>
      </c>
      <c r="P21" s="37"/>
      <c r="Q21" s="38" t="s">
        <v>6</v>
      </c>
      <c r="R21" s="38" t="s">
        <v>7</v>
      </c>
      <c r="S21" s="38" t="s">
        <v>8</v>
      </c>
      <c r="T21" s="38" t="s">
        <v>9</v>
      </c>
      <c r="U21" s="39" t="s">
        <v>10</v>
      </c>
      <c r="V21" s="26"/>
      <c r="W21" s="26"/>
      <c r="X21" s="26"/>
      <c r="Y21" s="26"/>
      <c r="Z21" s="26"/>
      <c r="AA21" s="26"/>
      <c r="AB21" s="29"/>
      <c r="AC21" s="26"/>
      <c r="AD21" s="26"/>
      <c r="AE21" s="26"/>
      <c r="AF21" s="26"/>
      <c r="AG21" s="26"/>
      <c r="AH21" s="26"/>
      <c r="AI21" s="29"/>
      <c r="AJ21" s="33" t="s">
        <v>26</v>
      </c>
      <c r="AK21" s="13"/>
      <c r="AL21" s="34" t="s">
        <v>6</v>
      </c>
      <c r="AM21" s="34" t="s">
        <v>7</v>
      </c>
      <c r="AN21" s="34" t="s">
        <v>8</v>
      </c>
      <c r="AO21" s="34" t="s">
        <v>9</v>
      </c>
      <c r="AP21" s="35" t="s">
        <v>10</v>
      </c>
      <c r="AQ21" s="36" t="s">
        <v>22</v>
      </c>
      <c r="AR21" s="36"/>
      <c r="AS21" s="38" t="s">
        <v>6</v>
      </c>
      <c r="AT21" s="38" t="s">
        <v>7</v>
      </c>
      <c r="AU21" s="38" t="s">
        <v>8</v>
      </c>
      <c r="AV21" s="38" t="s">
        <v>9</v>
      </c>
      <c r="AW21" s="39" t="s">
        <v>10</v>
      </c>
      <c r="AX21" s="26"/>
      <c r="AY21" s="26"/>
      <c r="AZ21" s="26"/>
      <c r="BA21" s="26"/>
      <c r="BB21" s="26"/>
      <c r="BC21" s="26"/>
      <c r="BD21" s="29"/>
    </row>
    <row r="22" spans="1:56" x14ac:dyDescent="0.25">
      <c r="C22" s="6">
        <v>2</v>
      </c>
      <c r="D22" s="6">
        <v>6</v>
      </c>
      <c r="E22" s="6">
        <v>30</v>
      </c>
      <c r="F22" s="6">
        <f>CEILING(E22*$D$4/100,2.5)</f>
        <v>47.5</v>
      </c>
      <c r="G22" s="16"/>
      <c r="H22" s="6">
        <v>1</v>
      </c>
      <c r="I22" t="s">
        <v>5</v>
      </c>
      <c r="J22" s="6">
        <v>3</v>
      </c>
      <c r="K22" s="6">
        <v>8</v>
      </c>
      <c r="L22" s="6">
        <v>0</v>
      </c>
      <c r="M22" s="6">
        <f>0*L22+20</f>
        <v>20</v>
      </c>
      <c r="N22" s="16"/>
      <c r="O22" s="6">
        <v>1</v>
      </c>
      <c r="P22" t="s">
        <v>5</v>
      </c>
      <c r="Q22" s="6">
        <v>3</v>
      </c>
      <c r="R22" s="6">
        <v>8</v>
      </c>
      <c r="S22" s="6">
        <v>0</v>
      </c>
      <c r="T22" s="6">
        <f>0*S22+20</f>
        <v>20</v>
      </c>
      <c r="U22" s="16"/>
      <c r="V22" s="33" t="s">
        <v>33</v>
      </c>
      <c r="W22" s="33"/>
      <c r="X22" s="34" t="s">
        <v>6</v>
      </c>
      <c r="Y22" s="34" t="s">
        <v>7</v>
      </c>
      <c r="Z22" s="34" t="s">
        <v>8</v>
      </c>
      <c r="AA22" s="34" t="s">
        <v>9</v>
      </c>
      <c r="AB22" s="35" t="s">
        <v>10</v>
      </c>
      <c r="AC22" s="33" t="s">
        <v>26</v>
      </c>
      <c r="AD22" s="13"/>
      <c r="AE22" s="34" t="s">
        <v>6</v>
      </c>
      <c r="AF22" s="34" t="s">
        <v>7</v>
      </c>
      <c r="AG22" s="34" t="s">
        <v>8</v>
      </c>
      <c r="AH22" s="34" t="s">
        <v>9</v>
      </c>
      <c r="AI22" s="35" t="s">
        <v>10</v>
      </c>
      <c r="AJ22" s="6">
        <v>1</v>
      </c>
      <c r="AK22" t="s">
        <v>5</v>
      </c>
      <c r="AL22" s="6">
        <v>3</v>
      </c>
      <c r="AM22" s="6">
        <v>8</v>
      </c>
      <c r="AN22" s="6">
        <v>0</v>
      </c>
      <c r="AO22" s="6">
        <f>0*AN22+20</f>
        <v>20</v>
      </c>
      <c r="AP22" s="16"/>
      <c r="AQ22" s="6">
        <v>1</v>
      </c>
      <c r="AR22" t="s">
        <v>5</v>
      </c>
      <c r="AS22" s="6">
        <v>3</v>
      </c>
      <c r="AT22" s="6">
        <v>8</v>
      </c>
      <c r="AU22" s="6">
        <v>0</v>
      </c>
      <c r="AV22" s="6">
        <f>0*AU22+20</f>
        <v>20</v>
      </c>
      <c r="AW22" s="16"/>
      <c r="AX22" s="33" t="s">
        <v>26</v>
      </c>
      <c r="AY22" s="13"/>
      <c r="AZ22" s="34" t="s">
        <v>6</v>
      </c>
      <c r="BA22" s="34" t="s">
        <v>7</v>
      </c>
      <c r="BB22" s="34" t="s">
        <v>8</v>
      </c>
      <c r="BC22" s="34" t="s">
        <v>9</v>
      </c>
      <c r="BD22" s="35" t="s">
        <v>10</v>
      </c>
    </row>
    <row r="23" spans="1:56" x14ac:dyDescent="0.25">
      <c r="C23" s="6">
        <v>2</v>
      </c>
      <c r="D23" s="6">
        <v>6</v>
      </c>
      <c r="E23" s="6">
        <v>50</v>
      </c>
      <c r="F23" s="6">
        <f t="shared" ref="F23:F27" si="12">CEILING(E23*$D$4/100,2.5)</f>
        <v>77.5</v>
      </c>
      <c r="G23" s="16"/>
      <c r="J23" s="6">
        <v>2</v>
      </c>
      <c r="K23" s="6">
        <v>6</v>
      </c>
      <c r="L23" s="6">
        <v>30</v>
      </c>
      <c r="M23" s="6">
        <f t="shared" ref="M23:M25" si="13">CEILING(L23*$D$4/100+7.5,2.5)</f>
        <v>55</v>
      </c>
      <c r="N23" s="16"/>
      <c r="Q23" s="6">
        <v>2</v>
      </c>
      <c r="R23" s="6">
        <v>6</v>
      </c>
      <c r="S23" s="6">
        <v>15</v>
      </c>
      <c r="T23" s="6">
        <f t="shared" ref="T23:T26" si="14">CEILING(S23*$D$4/100+12.5,2.5)</f>
        <v>37.5</v>
      </c>
      <c r="U23" s="16"/>
      <c r="V23" s="6">
        <v>1</v>
      </c>
      <c r="W23" t="s">
        <v>5</v>
      </c>
      <c r="X23" s="6">
        <v>3</v>
      </c>
      <c r="Y23" s="6">
        <v>8</v>
      </c>
      <c r="Z23" s="6">
        <v>0</v>
      </c>
      <c r="AA23" s="6">
        <f>0*Z23+20</f>
        <v>20</v>
      </c>
      <c r="AB23" s="16"/>
      <c r="AC23" s="6">
        <v>1</v>
      </c>
      <c r="AD23" t="s">
        <v>5</v>
      </c>
      <c r="AE23" s="6">
        <v>3</v>
      </c>
      <c r="AF23" s="6">
        <v>8</v>
      </c>
      <c r="AG23" s="6">
        <v>0</v>
      </c>
      <c r="AH23" s="6">
        <f>0*AG23+20</f>
        <v>20</v>
      </c>
      <c r="AI23" s="16"/>
      <c r="AL23" s="6">
        <v>2</v>
      </c>
      <c r="AM23" s="6">
        <v>6</v>
      </c>
      <c r="AN23" s="6">
        <v>15</v>
      </c>
      <c r="AO23" s="6">
        <f t="shared" ref="AO23:AO26" si="15">CEILING(AN23*$D$4/100+32.5,2.5)</f>
        <v>57.5</v>
      </c>
      <c r="AP23" s="16"/>
      <c r="AS23" s="6">
        <v>2</v>
      </c>
      <c r="AT23" s="6">
        <v>6</v>
      </c>
      <c r="AU23" s="6">
        <v>15</v>
      </c>
      <c r="AV23" s="6">
        <f t="shared" ref="AV23:AV26" si="16">CEILING(AU23*$D$4/100+37.5,2.5)</f>
        <v>62.5</v>
      </c>
      <c r="AW23" s="16"/>
      <c r="AX23" s="6">
        <v>1</v>
      </c>
      <c r="AY23" t="s">
        <v>5</v>
      </c>
      <c r="AZ23" s="6">
        <v>3</v>
      </c>
      <c r="BA23" s="6">
        <v>8</v>
      </c>
      <c r="BB23" s="6">
        <v>0</v>
      </c>
      <c r="BC23" s="6">
        <f>0*BB23+20</f>
        <v>20</v>
      </c>
      <c r="BD23" s="16"/>
    </row>
    <row r="24" spans="1:56" x14ac:dyDescent="0.25">
      <c r="C24" s="6">
        <v>1</v>
      </c>
      <c r="D24" s="6">
        <v>6</v>
      </c>
      <c r="E24" s="6">
        <v>60</v>
      </c>
      <c r="F24" s="6">
        <f t="shared" si="12"/>
        <v>95</v>
      </c>
      <c r="G24" s="16"/>
      <c r="J24" s="6">
        <v>2</v>
      </c>
      <c r="K24" s="6">
        <v>6</v>
      </c>
      <c r="L24" s="6">
        <v>50</v>
      </c>
      <c r="M24" s="6">
        <f t="shared" si="13"/>
        <v>85</v>
      </c>
      <c r="N24" s="16"/>
      <c r="Q24" s="6">
        <v>2</v>
      </c>
      <c r="R24" s="6">
        <v>6</v>
      </c>
      <c r="S24" s="6">
        <v>30</v>
      </c>
      <c r="T24" s="6">
        <f t="shared" si="14"/>
        <v>60</v>
      </c>
      <c r="U24" s="16"/>
      <c r="X24" s="6">
        <v>2</v>
      </c>
      <c r="Y24" s="6">
        <v>6</v>
      </c>
      <c r="Z24" s="6">
        <v>15</v>
      </c>
      <c r="AA24" s="6">
        <f t="shared" ref="AA24:AA27" si="17">CEILING(Z24*$D$4/100+20,2.5)</f>
        <v>45</v>
      </c>
      <c r="AB24" s="16"/>
      <c r="AE24" s="6">
        <v>2</v>
      </c>
      <c r="AF24" s="6">
        <v>6</v>
      </c>
      <c r="AG24" s="6">
        <v>15</v>
      </c>
      <c r="AH24" s="6">
        <f t="shared" ref="AH24:AH30" si="18">CEILING(AG24*$D$4/100+25,2.5)</f>
        <v>50</v>
      </c>
      <c r="AI24" s="16"/>
      <c r="AL24" s="6">
        <v>2</v>
      </c>
      <c r="AM24" s="6">
        <v>6</v>
      </c>
      <c r="AN24" s="6">
        <v>30</v>
      </c>
      <c r="AO24" s="6">
        <f t="shared" si="15"/>
        <v>80</v>
      </c>
      <c r="AP24" s="16"/>
      <c r="AS24" s="6">
        <v>2</v>
      </c>
      <c r="AT24" s="6">
        <v>6</v>
      </c>
      <c r="AU24" s="6">
        <v>30</v>
      </c>
      <c r="AV24" s="6">
        <f t="shared" si="16"/>
        <v>85</v>
      </c>
      <c r="AW24" s="16"/>
      <c r="AZ24" s="6">
        <v>2</v>
      </c>
      <c r="BA24" s="6">
        <v>6</v>
      </c>
      <c r="BB24" s="6">
        <v>15</v>
      </c>
      <c r="BC24" s="6">
        <f t="shared" ref="BC24:BC28" si="19">CEILING(BB24*$D$4/100+45,2.5)</f>
        <v>70</v>
      </c>
      <c r="BD24" s="16"/>
    </row>
    <row r="25" spans="1:56" x14ac:dyDescent="0.25">
      <c r="C25" s="6">
        <v>1</v>
      </c>
      <c r="D25" s="6">
        <v>8</v>
      </c>
      <c r="E25" s="6">
        <v>70</v>
      </c>
      <c r="F25" s="6">
        <f t="shared" si="12"/>
        <v>110</v>
      </c>
      <c r="G25" s="16"/>
      <c r="J25" s="6">
        <v>1</v>
      </c>
      <c r="K25" s="6">
        <v>6</v>
      </c>
      <c r="L25" s="6">
        <v>60</v>
      </c>
      <c r="M25" s="6">
        <f t="shared" si="13"/>
        <v>102.5</v>
      </c>
      <c r="N25" s="16"/>
      <c r="Q25" s="6">
        <v>2</v>
      </c>
      <c r="R25" s="6">
        <v>6</v>
      </c>
      <c r="S25" s="6">
        <v>50</v>
      </c>
      <c r="T25" s="6">
        <f t="shared" si="14"/>
        <v>90</v>
      </c>
      <c r="U25" s="16"/>
      <c r="X25" s="6">
        <v>2</v>
      </c>
      <c r="Y25" s="6">
        <v>6</v>
      </c>
      <c r="Z25" s="6">
        <v>30</v>
      </c>
      <c r="AA25" s="6">
        <f t="shared" si="17"/>
        <v>67.5</v>
      </c>
      <c r="AB25" s="16"/>
      <c r="AE25" s="6">
        <v>2</v>
      </c>
      <c r="AF25" s="6">
        <v>6</v>
      </c>
      <c r="AG25" s="6">
        <v>30</v>
      </c>
      <c r="AH25" s="6">
        <f t="shared" si="18"/>
        <v>72.5</v>
      </c>
      <c r="AI25" s="16"/>
      <c r="AL25" s="6">
        <v>1</v>
      </c>
      <c r="AM25" s="6">
        <v>6</v>
      </c>
      <c r="AN25" s="6">
        <v>50</v>
      </c>
      <c r="AO25" s="6">
        <f t="shared" si="15"/>
        <v>110</v>
      </c>
      <c r="AP25" s="16"/>
      <c r="AS25" s="6">
        <v>1</v>
      </c>
      <c r="AT25" s="6">
        <v>6</v>
      </c>
      <c r="AU25" s="6">
        <v>50</v>
      </c>
      <c r="AV25" s="6">
        <f t="shared" si="16"/>
        <v>115</v>
      </c>
      <c r="AW25" s="16"/>
      <c r="AZ25" s="6">
        <v>2</v>
      </c>
      <c r="BA25" s="6">
        <v>6</v>
      </c>
      <c r="BB25" s="6">
        <v>30</v>
      </c>
      <c r="BC25" s="6">
        <f t="shared" si="19"/>
        <v>92.5</v>
      </c>
      <c r="BD25" s="16"/>
    </row>
    <row r="26" spans="1:56" x14ac:dyDescent="0.25">
      <c r="C26" s="6">
        <v>1</v>
      </c>
      <c r="D26" s="6">
        <v>4</v>
      </c>
      <c r="E26" s="6">
        <v>70</v>
      </c>
      <c r="F26" s="6">
        <f t="shared" si="12"/>
        <v>110</v>
      </c>
      <c r="G26" s="17" t="s">
        <v>11</v>
      </c>
      <c r="J26" s="6">
        <v>1</v>
      </c>
      <c r="K26" s="6">
        <v>8</v>
      </c>
      <c r="L26" s="6">
        <v>70</v>
      </c>
      <c r="M26" s="6">
        <f>CEILING(L26*$D$4/100+7.5,2.5)</f>
        <v>117.5</v>
      </c>
      <c r="N26" s="16"/>
      <c r="Q26" s="6">
        <v>1</v>
      </c>
      <c r="R26" s="6">
        <v>6</v>
      </c>
      <c r="S26" s="6">
        <v>60</v>
      </c>
      <c r="T26" s="6">
        <f t="shared" si="14"/>
        <v>107.5</v>
      </c>
      <c r="U26" s="16"/>
      <c r="X26" s="6">
        <v>2</v>
      </c>
      <c r="Y26" s="6">
        <v>6</v>
      </c>
      <c r="Z26" s="6">
        <v>50</v>
      </c>
      <c r="AA26" s="6">
        <f t="shared" si="17"/>
        <v>97.5</v>
      </c>
      <c r="AB26" s="16"/>
      <c r="AE26" s="6">
        <v>1</v>
      </c>
      <c r="AF26" s="6">
        <v>6</v>
      </c>
      <c r="AG26" s="6">
        <v>50</v>
      </c>
      <c r="AH26" s="6">
        <f t="shared" si="18"/>
        <v>102.5</v>
      </c>
      <c r="AI26" s="16"/>
      <c r="AL26" s="6">
        <v>1</v>
      </c>
      <c r="AM26" s="6">
        <v>6</v>
      </c>
      <c r="AN26" s="6">
        <v>60</v>
      </c>
      <c r="AO26" s="6">
        <f t="shared" si="15"/>
        <v>127.5</v>
      </c>
      <c r="AP26" s="16"/>
      <c r="AS26" s="6">
        <v>1</v>
      </c>
      <c r="AT26" s="6">
        <v>6</v>
      </c>
      <c r="AU26" s="6">
        <v>60</v>
      </c>
      <c r="AV26" s="6">
        <f t="shared" si="16"/>
        <v>132.5</v>
      </c>
      <c r="AW26" s="16"/>
      <c r="AZ26" s="6">
        <v>1</v>
      </c>
      <c r="BA26" s="6">
        <v>6</v>
      </c>
      <c r="BB26" s="6">
        <v>50</v>
      </c>
      <c r="BC26" s="6">
        <f t="shared" si="19"/>
        <v>122.5</v>
      </c>
      <c r="BD26" s="16"/>
    </row>
    <row r="27" spans="1:56" x14ac:dyDescent="0.25">
      <c r="A27" s="13"/>
      <c r="B27" s="13"/>
      <c r="C27" s="14">
        <v>1</v>
      </c>
      <c r="D27" s="14">
        <v>4</v>
      </c>
      <c r="E27" s="14">
        <v>70</v>
      </c>
      <c r="F27" s="14">
        <f t="shared" si="12"/>
        <v>110</v>
      </c>
      <c r="G27" s="18"/>
      <c r="J27" s="6">
        <v>1</v>
      </c>
      <c r="K27" s="6">
        <v>4</v>
      </c>
      <c r="L27" s="6">
        <v>70</v>
      </c>
      <c r="M27" s="6">
        <f t="shared" ref="M27:M28" si="20">CEILING(L27*$D$4/100+7.5,2.5)</f>
        <v>117.5</v>
      </c>
      <c r="N27" s="17" t="s">
        <v>11</v>
      </c>
      <c r="Q27" s="6">
        <v>1</v>
      </c>
      <c r="R27" s="6">
        <v>8</v>
      </c>
      <c r="S27" s="6">
        <v>70</v>
      </c>
      <c r="T27" s="6">
        <f>CEILING(S27*$D$4/100+12.5,2.5)</f>
        <v>122.5</v>
      </c>
      <c r="U27" s="16"/>
      <c r="X27" s="6">
        <v>1</v>
      </c>
      <c r="Y27" s="6">
        <v>6</v>
      </c>
      <c r="Z27" s="6">
        <v>60</v>
      </c>
      <c r="AA27" s="6">
        <f t="shared" si="17"/>
        <v>115</v>
      </c>
      <c r="AB27" s="16"/>
      <c r="AE27" s="6">
        <v>1</v>
      </c>
      <c r="AF27" s="6">
        <v>6</v>
      </c>
      <c r="AG27" s="6">
        <v>60</v>
      </c>
      <c r="AH27" s="6">
        <f t="shared" si="18"/>
        <v>120</v>
      </c>
      <c r="AI27" s="16"/>
      <c r="AL27" s="6">
        <v>1</v>
      </c>
      <c r="AM27" s="6">
        <v>8</v>
      </c>
      <c r="AN27" s="6">
        <v>70</v>
      </c>
      <c r="AO27" s="6">
        <f>CEILING(AN27*$D$4/100+32.5,2.5)</f>
        <v>142.5</v>
      </c>
      <c r="AP27" s="16"/>
      <c r="AS27" s="6">
        <v>1</v>
      </c>
      <c r="AT27" s="6">
        <v>8</v>
      </c>
      <c r="AU27" s="6">
        <v>70</v>
      </c>
      <c r="AV27" s="6">
        <f>CEILING(AU27*$D$4/100+37.5,2.5)</f>
        <v>147.5</v>
      </c>
      <c r="AW27" s="16"/>
      <c r="AZ27" s="6">
        <v>1</v>
      </c>
      <c r="BA27" s="6">
        <v>6</v>
      </c>
      <c r="BB27" s="6">
        <v>60</v>
      </c>
      <c r="BC27" s="6">
        <f t="shared" si="19"/>
        <v>140</v>
      </c>
      <c r="BD27" s="16"/>
    </row>
    <row r="28" spans="1:56" x14ac:dyDescent="0.25">
      <c r="A28" s="14">
        <v>2</v>
      </c>
      <c r="B28" s="13" t="s">
        <v>12</v>
      </c>
      <c r="C28" s="14">
        <v>2</v>
      </c>
      <c r="D28" s="14">
        <v>10</v>
      </c>
      <c r="E28" s="13"/>
      <c r="F28" s="13"/>
      <c r="G28" s="19" t="s">
        <v>13</v>
      </c>
      <c r="H28" s="13"/>
      <c r="I28" s="13"/>
      <c r="J28" s="14">
        <v>1</v>
      </c>
      <c r="K28" s="14">
        <v>4</v>
      </c>
      <c r="L28" s="14">
        <v>70</v>
      </c>
      <c r="M28" s="14">
        <f t="shared" si="20"/>
        <v>117.5</v>
      </c>
      <c r="N28" s="18"/>
      <c r="Q28" s="6">
        <v>1</v>
      </c>
      <c r="R28" s="6">
        <v>4</v>
      </c>
      <c r="S28" s="6">
        <v>70</v>
      </c>
      <c r="T28" s="6">
        <f t="shared" ref="T28:T29" si="21">CEILING(S28*$D$4/100+12.5,2.5)</f>
        <v>122.5</v>
      </c>
      <c r="U28" s="17" t="s">
        <v>11</v>
      </c>
      <c r="X28" s="6">
        <v>1</v>
      </c>
      <c r="Y28" s="6">
        <v>8</v>
      </c>
      <c r="Z28" s="6">
        <v>70</v>
      </c>
      <c r="AA28" s="6">
        <f>CEILING(Z28*$D$4/100+20,2.5)</f>
        <v>130</v>
      </c>
      <c r="AB28" s="16"/>
      <c r="AE28" s="6">
        <v>1</v>
      </c>
      <c r="AF28" s="6">
        <v>8</v>
      </c>
      <c r="AG28" s="6">
        <v>70</v>
      </c>
      <c r="AH28" s="6">
        <f t="shared" si="18"/>
        <v>135</v>
      </c>
      <c r="AI28" s="16"/>
      <c r="AL28" s="6">
        <v>1</v>
      </c>
      <c r="AM28" s="6">
        <v>4</v>
      </c>
      <c r="AN28" s="6">
        <v>70</v>
      </c>
      <c r="AO28" s="6">
        <f t="shared" ref="AO28:AO29" si="22">CEILING(AN28*$D$4/100+32.5,2.5)</f>
        <v>142.5</v>
      </c>
      <c r="AP28" s="17" t="s">
        <v>11</v>
      </c>
      <c r="AS28" s="6">
        <v>1</v>
      </c>
      <c r="AT28" s="6">
        <v>4</v>
      </c>
      <c r="AU28" s="6">
        <v>70</v>
      </c>
      <c r="AV28" s="6">
        <f t="shared" ref="AV28:AV29" si="23">CEILING(AU28*$D$4/100+37.5,2.5)</f>
        <v>147.5</v>
      </c>
      <c r="AW28" s="17" t="s">
        <v>11</v>
      </c>
      <c r="AZ28" s="6">
        <v>1</v>
      </c>
      <c r="BA28" s="6">
        <v>8</v>
      </c>
      <c r="BB28" s="6">
        <v>70</v>
      </c>
      <c r="BC28" s="6">
        <f t="shared" si="19"/>
        <v>155</v>
      </c>
      <c r="BD28" s="16"/>
    </row>
    <row r="29" spans="1:56" x14ac:dyDescent="0.25">
      <c r="A29" s="14">
        <v>3</v>
      </c>
      <c r="B29" s="13" t="s">
        <v>14</v>
      </c>
      <c r="C29" s="14">
        <v>2</v>
      </c>
      <c r="D29" s="14">
        <v>5</v>
      </c>
      <c r="E29" s="13"/>
      <c r="F29" s="13"/>
      <c r="G29" s="19" t="s">
        <v>15</v>
      </c>
      <c r="H29" s="14">
        <v>2</v>
      </c>
      <c r="I29" s="13" t="s">
        <v>12</v>
      </c>
      <c r="J29" s="14">
        <v>2</v>
      </c>
      <c r="K29" s="14">
        <v>10</v>
      </c>
      <c r="L29" s="13"/>
      <c r="M29" s="13"/>
      <c r="N29" s="19" t="s">
        <v>13</v>
      </c>
      <c r="O29" s="13"/>
      <c r="P29" s="13"/>
      <c r="Q29" s="14">
        <v>1</v>
      </c>
      <c r="R29" s="14">
        <v>4</v>
      </c>
      <c r="S29" s="14">
        <v>70</v>
      </c>
      <c r="T29" s="14">
        <f t="shared" si="21"/>
        <v>122.5</v>
      </c>
      <c r="U29" s="18"/>
      <c r="X29" s="6">
        <v>1</v>
      </c>
      <c r="Y29" s="6">
        <v>4</v>
      </c>
      <c r="Z29" s="6">
        <v>70</v>
      </c>
      <c r="AA29" s="6">
        <f t="shared" ref="AA29:AA30" si="24">CEILING(Z29*$D$4/100+20,2.5)</f>
        <v>130</v>
      </c>
      <c r="AB29" s="17" t="s">
        <v>11</v>
      </c>
      <c r="AE29" s="6">
        <v>1</v>
      </c>
      <c r="AF29" s="6">
        <v>4</v>
      </c>
      <c r="AG29" s="6">
        <v>70</v>
      </c>
      <c r="AH29" s="6">
        <f t="shared" si="18"/>
        <v>135</v>
      </c>
      <c r="AI29" s="17" t="s">
        <v>11</v>
      </c>
      <c r="AJ29" s="13"/>
      <c r="AK29" s="13"/>
      <c r="AL29" s="14">
        <v>1</v>
      </c>
      <c r="AM29" s="14">
        <v>4</v>
      </c>
      <c r="AN29" s="14">
        <v>70</v>
      </c>
      <c r="AO29" s="6">
        <f t="shared" si="22"/>
        <v>142.5</v>
      </c>
      <c r="AP29" s="18"/>
      <c r="AQ29" s="13"/>
      <c r="AR29" s="13"/>
      <c r="AS29" s="14">
        <v>1</v>
      </c>
      <c r="AT29" s="14">
        <v>4</v>
      </c>
      <c r="AU29" s="14">
        <v>70</v>
      </c>
      <c r="AV29" s="6">
        <f t="shared" si="23"/>
        <v>147.5</v>
      </c>
      <c r="AW29" s="18"/>
      <c r="AZ29" s="6">
        <v>1</v>
      </c>
      <c r="BA29" s="6">
        <v>4</v>
      </c>
      <c r="BB29" s="6">
        <v>70</v>
      </c>
      <c r="BC29" s="6">
        <f>CEILING(BB29*$D$4/100+45,2.5)</f>
        <v>155</v>
      </c>
      <c r="BD29" s="17" t="s">
        <v>11</v>
      </c>
    </row>
    <row r="30" spans="1:56" x14ac:dyDescent="0.25">
      <c r="A30" s="14">
        <v>4</v>
      </c>
      <c r="B30" s="13" t="s">
        <v>17</v>
      </c>
      <c r="C30" s="14">
        <v>2</v>
      </c>
      <c r="D30" s="14">
        <v>10</v>
      </c>
      <c r="E30" s="13"/>
      <c r="F30" s="13" t="s">
        <v>16</v>
      </c>
      <c r="G30" s="19" t="s">
        <v>18</v>
      </c>
      <c r="H30" s="14">
        <v>3</v>
      </c>
      <c r="I30" s="13" t="s">
        <v>14</v>
      </c>
      <c r="J30" s="14">
        <v>2</v>
      </c>
      <c r="K30" s="14">
        <v>5</v>
      </c>
      <c r="L30" s="13"/>
      <c r="M30" s="13"/>
      <c r="N30" s="19" t="s">
        <v>15</v>
      </c>
      <c r="O30" s="14">
        <v>2</v>
      </c>
      <c r="P30" s="13" t="s">
        <v>12</v>
      </c>
      <c r="Q30" s="14">
        <v>2</v>
      </c>
      <c r="R30" s="14">
        <v>10</v>
      </c>
      <c r="S30" s="13"/>
      <c r="T30" s="13"/>
      <c r="U30" s="19" t="s">
        <v>13</v>
      </c>
      <c r="V30" s="13"/>
      <c r="W30" s="13"/>
      <c r="X30" s="14">
        <v>1</v>
      </c>
      <c r="Y30" s="14">
        <v>4</v>
      </c>
      <c r="Z30" s="14">
        <v>70</v>
      </c>
      <c r="AA30" s="6">
        <f t="shared" si="24"/>
        <v>130</v>
      </c>
      <c r="AB30" s="18"/>
      <c r="AC30" s="13"/>
      <c r="AD30" s="13"/>
      <c r="AE30" s="14">
        <v>1</v>
      </c>
      <c r="AF30" s="14">
        <v>4</v>
      </c>
      <c r="AG30" s="14">
        <v>70</v>
      </c>
      <c r="AH30" s="14">
        <f t="shared" si="18"/>
        <v>135</v>
      </c>
      <c r="AI30" s="18"/>
      <c r="AJ30" s="14">
        <v>2</v>
      </c>
      <c r="AK30" s="13" t="s">
        <v>12</v>
      </c>
      <c r="AL30" s="14">
        <v>2</v>
      </c>
      <c r="AM30" s="14">
        <v>10</v>
      </c>
      <c r="AN30" s="13"/>
      <c r="AO30" s="37"/>
      <c r="AP30" s="19" t="s">
        <v>13</v>
      </c>
      <c r="AQ30" s="14">
        <v>2</v>
      </c>
      <c r="AR30" s="13" t="s">
        <v>12</v>
      </c>
      <c r="AS30" s="14">
        <v>2</v>
      </c>
      <c r="AT30" s="14">
        <v>10</v>
      </c>
      <c r="AU30" s="13"/>
      <c r="AV30" s="37"/>
      <c r="AW30" s="19" t="s">
        <v>13</v>
      </c>
      <c r="AX30" s="13"/>
      <c r="AY30" s="13"/>
      <c r="AZ30" s="14">
        <v>1</v>
      </c>
      <c r="BA30" s="14">
        <v>4</v>
      </c>
      <c r="BB30" s="14">
        <v>70</v>
      </c>
      <c r="BC30" s="6">
        <f>CEILING(BB30*$D$4/100+45,2.5)</f>
        <v>155</v>
      </c>
      <c r="BD30" s="18"/>
    </row>
    <row r="31" spans="1:56" x14ac:dyDescent="0.25">
      <c r="A31" s="9"/>
      <c r="B31" s="9"/>
      <c r="C31" s="9"/>
      <c r="D31" s="9"/>
      <c r="E31" s="9"/>
      <c r="F31" s="9"/>
      <c r="G31" s="30"/>
      <c r="H31" s="14">
        <v>4</v>
      </c>
      <c r="I31" s="13" t="s">
        <v>17</v>
      </c>
      <c r="J31" s="14">
        <v>2</v>
      </c>
      <c r="K31" s="14">
        <v>10</v>
      </c>
      <c r="L31" s="13"/>
      <c r="M31" s="13" t="s">
        <v>16</v>
      </c>
      <c r="N31" s="19" t="s">
        <v>18</v>
      </c>
      <c r="O31" s="14">
        <v>3</v>
      </c>
      <c r="P31" s="13" t="s">
        <v>14</v>
      </c>
      <c r="Q31" s="14">
        <v>2</v>
      </c>
      <c r="R31" s="14">
        <v>5</v>
      </c>
      <c r="S31" s="13"/>
      <c r="T31" s="13"/>
      <c r="U31" s="19" t="s">
        <v>15</v>
      </c>
      <c r="V31" s="14">
        <v>2</v>
      </c>
      <c r="W31" s="13" t="s">
        <v>12</v>
      </c>
      <c r="X31" s="14">
        <v>2</v>
      </c>
      <c r="Y31" s="14">
        <v>10</v>
      </c>
      <c r="Z31" s="13"/>
      <c r="AA31" s="13"/>
      <c r="AB31" s="19" t="s">
        <v>13</v>
      </c>
      <c r="AC31" s="14">
        <v>2</v>
      </c>
      <c r="AD31" s="13" t="s">
        <v>12</v>
      </c>
      <c r="AE31" s="14">
        <v>2</v>
      </c>
      <c r="AF31" s="14">
        <v>10</v>
      </c>
      <c r="AG31" s="13"/>
      <c r="AH31" s="13"/>
      <c r="AI31" s="19" t="s">
        <v>13</v>
      </c>
      <c r="AJ31" s="14">
        <v>3</v>
      </c>
      <c r="AK31" s="13" t="s">
        <v>14</v>
      </c>
      <c r="AL31" s="14">
        <v>2</v>
      </c>
      <c r="AM31" s="14">
        <v>5</v>
      </c>
      <c r="AN31" s="13"/>
      <c r="AO31" s="13"/>
      <c r="AP31" s="19" t="s">
        <v>15</v>
      </c>
      <c r="AQ31" s="14">
        <v>3</v>
      </c>
      <c r="AR31" s="13" t="s">
        <v>14</v>
      </c>
      <c r="AS31" s="14">
        <v>2</v>
      </c>
      <c r="AT31" s="14">
        <v>5</v>
      </c>
      <c r="AU31" s="13"/>
      <c r="AV31" s="13"/>
      <c r="AW31" s="19" t="s">
        <v>15</v>
      </c>
      <c r="AX31" s="14">
        <v>2</v>
      </c>
      <c r="AY31" s="13" t="s">
        <v>12</v>
      </c>
      <c r="AZ31" s="14">
        <v>2</v>
      </c>
      <c r="BA31" s="14">
        <v>10</v>
      </c>
      <c r="BB31" s="13"/>
      <c r="BC31" s="37"/>
      <c r="BD31" s="19" t="s">
        <v>13</v>
      </c>
    </row>
    <row r="32" spans="1:56" x14ac:dyDescent="0.25">
      <c r="A32" s="26"/>
      <c r="B32" s="26"/>
      <c r="C32" s="26"/>
      <c r="D32" s="26"/>
      <c r="E32" s="26"/>
      <c r="F32" s="26"/>
      <c r="G32" s="29"/>
      <c r="H32" s="26"/>
      <c r="I32" s="26"/>
      <c r="J32" s="26"/>
      <c r="K32" s="26"/>
      <c r="L32" s="26"/>
      <c r="M32" s="26"/>
      <c r="N32" s="29"/>
      <c r="O32" s="14">
        <v>4</v>
      </c>
      <c r="P32" s="13" t="s">
        <v>17</v>
      </c>
      <c r="Q32" s="14">
        <v>2</v>
      </c>
      <c r="R32" s="14">
        <v>10</v>
      </c>
      <c r="S32" s="13"/>
      <c r="T32" s="13" t="s">
        <v>16</v>
      </c>
      <c r="U32" s="19" t="s">
        <v>18</v>
      </c>
      <c r="V32" s="14">
        <v>3</v>
      </c>
      <c r="W32" s="13" t="s">
        <v>14</v>
      </c>
      <c r="X32" s="14">
        <v>2</v>
      </c>
      <c r="Y32" s="14">
        <v>5</v>
      </c>
      <c r="Z32" s="13"/>
      <c r="AA32" s="13"/>
      <c r="AB32" s="19" t="s">
        <v>15</v>
      </c>
      <c r="AC32" s="14">
        <v>3</v>
      </c>
      <c r="AD32" s="13" t="s">
        <v>14</v>
      </c>
      <c r="AE32" s="14">
        <v>2</v>
      </c>
      <c r="AF32" s="14">
        <v>5</v>
      </c>
      <c r="AG32" s="13"/>
      <c r="AH32" s="13"/>
      <c r="AI32" s="19" t="s">
        <v>15</v>
      </c>
      <c r="AJ32" s="14">
        <v>4</v>
      </c>
      <c r="AK32" s="13" t="s">
        <v>17</v>
      </c>
      <c r="AL32" s="14">
        <v>2</v>
      </c>
      <c r="AM32" s="14">
        <v>10</v>
      </c>
      <c r="AN32" s="13"/>
      <c r="AO32" s="13" t="s">
        <v>16</v>
      </c>
      <c r="AP32" s="19" t="s">
        <v>18</v>
      </c>
      <c r="AQ32" s="14">
        <v>4</v>
      </c>
      <c r="AR32" s="13" t="s">
        <v>17</v>
      </c>
      <c r="AS32" s="14">
        <v>2</v>
      </c>
      <c r="AT32" s="14">
        <v>10</v>
      </c>
      <c r="AU32" s="13"/>
      <c r="AV32" s="13" t="s">
        <v>16</v>
      </c>
      <c r="AW32" s="19" t="s">
        <v>18</v>
      </c>
      <c r="AX32" s="14">
        <v>3</v>
      </c>
      <c r="AY32" s="13" t="s">
        <v>14</v>
      </c>
      <c r="AZ32" s="14">
        <v>2</v>
      </c>
      <c r="BA32" s="14">
        <v>5</v>
      </c>
      <c r="BB32" s="13"/>
      <c r="BC32" s="13"/>
      <c r="BD32" s="19" t="s">
        <v>15</v>
      </c>
    </row>
    <row r="33" spans="1:56" x14ac:dyDescent="0.25">
      <c r="A33" s="36" t="s">
        <v>23</v>
      </c>
      <c r="B33" s="37"/>
      <c r="C33" s="38" t="s">
        <v>6</v>
      </c>
      <c r="D33" s="38" t="s">
        <v>7</v>
      </c>
      <c r="E33" s="38" t="s">
        <v>8</v>
      </c>
      <c r="F33" s="38" t="s">
        <v>9</v>
      </c>
      <c r="G33" s="39" t="s">
        <v>10</v>
      </c>
      <c r="H33" s="36" t="s">
        <v>23</v>
      </c>
      <c r="I33" s="37"/>
      <c r="J33" s="38" t="s">
        <v>6</v>
      </c>
      <c r="K33" s="38" t="s">
        <v>7</v>
      </c>
      <c r="L33" s="38" t="s">
        <v>8</v>
      </c>
      <c r="M33" s="38" t="s">
        <v>9</v>
      </c>
      <c r="N33" s="39" t="s">
        <v>10</v>
      </c>
      <c r="O33" s="26"/>
      <c r="P33" s="26"/>
      <c r="Q33" s="26"/>
      <c r="R33" s="26"/>
      <c r="S33" s="26"/>
      <c r="T33" s="26"/>
      <c r="U33" s="29"/>
      <c r="V33" s="14">
        <v>4</v>
      </c>
      <c r="W33" s="13" t="s">
        <v>17</v>
      </c>
      <c r="X33" s="14">
        <v>2</v>
      </c>
      <c r="Y33" s="14">
        <v>10</v>
      </c>
      <c r="Z33" s="13"/>
      <c r="AA33" s="13" t="s">
        <v>16</v>
      </c>
      <c r="AB33" s="19" t="s">
        <v>18</v>
      </c>
      <c r="AC33" s="14">
        <v>4</v>
      </c>
      <c r="AD33" s="13" t="s">
        <v>17</v>
      </c>
      <c r="AE33" s="14">
        <v>2</v>
      </c>
      <c r="AF33" s="14">
        <v>10</v>
      </c>
      <c r="AG33" s="13"/>
      <c r="AH33" s="13" t="s">
        <v>16</v>
      </c>
      <c r="AI33" s="19" t="s">
        <v>18</v>
      </c>
      <c r="AJ33" s="26"/>
      <c r="AK33" s="26"/>
      <c r="AL33" s="26"/>
      <c r="AM33" s="26"/>
      <c r="AN33" s="26"/>
      <c r="AO33" s="26"/>
      <c r="AP33" s="29"/>
      <c r="AQ33" s="9"/>
      <c r="AR33" s="9"/>
      <c r="AS33" s="9"/>
      <c r="AT33" s="9"/>
      <c r="AU33" s="9"/>
      <c r="AV33" s="9"/>
      <c r="AW33" s="30"/>
      <c r="AX33" s="14">
        <v>4</v>
      </c>
      <c r="AY33" s="13" t="s">
        <v>17</v>
      </c>
      <c r="AZ33" s="14">
        <v>2</v>
      </c>
      <c r="BA33" s="14">
        <v>10</v>
      </c>
      <c r="BB33" s="13"/>
      <c r="BC33" s="13" t="s">
        <v>16</v>
      </c>
      <c r="BD33" s="19" t="s">
        <v>18</v>
      </c>
    </row>
    <row r="34" spans="1:56" x14ac:dyDescent="0.25">
      <c r="A34" s="6">
        <v>1</v>
      </c>
      <c r="B34" t="s">
        <v>5</v>
      </c>
      <c r="C34" s="6">
        <v>3</v>
      </c>
      <c r="D34" s="6">
        <v>8</v>
      </c>
      <c r="E34" s="6">
        <v>0</v>
      </c>
      <c r="F34" s="6">
        <f>0*E34+20</f>
        <v>20</v>
      </c>
      <c r="G34" s="16"/>
      <c r="H34" s="6">
        <v>1</v>
      </c>
      <c r="I34" t="s">
        <v>5</v>
      </c>
      <c r="J34" s="6">
        <v>3</v>
      </c>
      <c r="K34" s="6">
        <v>8</v>
      </c>
      <c r="L34" s="6">
        <v>0</v>
      </c>
      <c r="M34" s="6">
        <f>0*L34+20</f>
        <v>20</v>
      </c>
      <c r="N34" s="16"/>
      <c r="O34" s="36" t="s">
        <v>23</v>
      </c>
      <c r="P34" s="37"/>
      <c r="Q34" s="38" t="s">
        <v>6</v>
      </c>
      <c r="R34" s="38" t="s">
        <v>7</v>
      </c>
      <c r="S34" s="38" t="s">
        <v>8</v>
      </c>
      <c r="T34" s="38" t="s">
        <v>9</v>
      </c>
      <c r="U34" s="39" t="s">
        <v>10</v>
      </c>
      <c r="V34" s="27"/>
      <c r="W34" s="27"/>
      <c r="X34" s="27"/>
      <c r="Y34" s="27"/>
      <c r="Z34" s="27"/>
      <c r="AA34" s="27"/>
      <c r="AB34" s="53"/>
      <c r="AC34" s="26"/>
      <c r="AD34" s="26"/>
      <c r="AE34" s="26"/>
      <c r="AF34" s="26"/>
      <c r="AG34" s="26"/>
      <c r="AH34" s="26"/>
      <c r="AI34" s="29"/>
      <c r="AJ34" s="33" t="s">
        <v>23</v>
      </c>
      <c r="AK34" s="13"/>
      <c r="AL34" s="34" t="s">
        <v>6</v>
      </c>
      <c r="AM34" s="34" t="s">
        <v>7</v>
      </c>
      <c r="AN34" s="34" t="s">
        <v>8</v>
      </c>
      <c r="AO34" s="34" t="s">
        <v>9</v>
      </c>
      <c r="AP34" s="35" t="s">
        <v>10</v>
      </c>
      <c r="AQ34" s="26"/>
      <c r="AR34" s="26"/>
      <c r="AS34" s="26"/>
      <c r="AT34" s="26"/>
      <c r="AU34" s="26"/>
      <c r="AV34" s="26"/>
      <c r="AW34" s="29"/>
      <c r="AX34" s="26"/>
      <c r="AY34" s="26"/>
      <c r="AZ34" s="26"/>
      <c r="BA34" s="26"/>
      <c r="BB34" s="26"/>
      <c r="BC34" s="26"/>
      <c r="BD34" s="29"/>
    </row>
    <row r="35" spans="1:56" x14ac:dyDescent="0.25">
      <c r="C35" s="6">
        <v>2</v>
      </c>
      <c r="D35" s="6">
        <v>6</v>
      </c>
      <c r="E35" s="6">
        <v>30</v>
      </c>
      <c r="F35" s="6">
        <f t="shared" ref="F35:F37" si="25">CEILING(E35*$D$4/100+2.5,2.5)</f>
        <v>50</v>
      </c>
      <c r="G35" s="16"/>
      <c r="J35" s="6">
        <v>2</v>
      </c>
      <c r="K35" s="6">
        <v>6</v>
      </c>
      <c r="L35" s="6">
        <v>30</v>
      </c>
      <c r="M35" s="6">
        <f t="shared" ref="M35:M37" si="26">CEILING(L35*$D$4/100+7.5,2.5)</f>
        <v>55</v>
      </c>
      <c r="N35" s="16"/>
      <c r="O35">
        <v>1</v>
      </c>
      <c r="P35" t="s">
        <v>5</v>
      </c>
      <c r="Q35" s="6">
        <v>3</v>
      </c>
      <c r="R35" s="6">
        <v>8</v>
      </c>
      <c r="S35" s="6">
        <v>0</v>
      </c>
      <c r="T35" s="6">
        <f>0*S35+20</f>
        <v>20</v>
      </c>
      <c r="U35" s="16"/>
      <c r="V35" s="33" t="s">
        <v>23</v>
      </c>
      <c r="W35" s="13"/>
      <c r="X35" s="34" t="s">
        <v>6</v>
      </c>
      <c r="Y35" s="34" t="s">
        <v>7</v>
      </c>
      <c r="Z35" s="34" t="s">
        <v>8</v>
      </c>
      <c r="AA35" s="34" t="s">
        <v>9</v>
      </c>
      <c r="AB35" s="35" t="s">
        <v>10</v>
      </c>
      <c r="AC35" s="36" t="s">
        <v>23</v>
      </c>
      <c r="AE35" s="12" t="s">
        <v>6</v>
      </c>
      <c r="AF35" s="12" t="s">
        <v>7</v>
      </c>
      <c r="AG35" s="12" t="s">
        <v>8</v>
      </c>
      <c r="AH35" s="12" t="s">
        <v>9</v>
      </c>
      <c r="AI35" s="15" t="s">
        <v>10</v>
      </c>
      <c r="AJ35" s="6">
        <v>1</v>
      </c>
      <c r="AK35" t="s">
        <v>5</v>
      </c>
      <c r="AL35" s="6">
        <v>3</v>
      </c>
      <c r="AM35" s="6">
        <v>8</v>
      </c>
      <c r="AN35" s="6">
        <v>0</v>
      </c>
      <c r="AO35" s="6">
        <f>0*AN35+20</f>
        <v>20</v>
      </c>
      <c r="AP35" s="16"/>
      <c r="AQ35" s="33" t="s">
        <v>23</v>
      </c>
      <c r="AR35" s="13"/>
      <c r="AS35" s="34" t="s">
        <v>6</v>
      </c>
      <c r="AT35" s="34" t="s">
        <v>7</v>
      </c>
      <c r="AU35" s="34" t="s">
        <v>8</v>
      </c>
      <c r="AV35" s="34" t="s">
        <v>9</v>
      </c>
      <c r="AW35" s="35" t="s">
        <v>10</v>
      </c>
      <c r="AX35" s="36" t="s">
        <v>23</v>
      </c>
      <c r="AY35" s="37"/>
      <c r="AZ35" s="38" t="s">
        <v>6</v>
      </c>
      <c r="BA35" s="38" t="s">
        <v>7</v>
      </c>
      <c r="BB35" s="38" t="s">
        <v>8</v>
      </c>
      <c r="BC35" s="38" t="s">
        <v>9</v>
      </c>
      <c r="BD35" s="39" t="s">
        <v>10</v>
      </c>
    </row>
    <row r="36" spans="1:56" x14ac:dyDescent="0.25">
      <c r="C36" s="6">
        <v>2</v>
      </c>
      <c r="D36" s="6">
        <v>6</v>
      </c>
      <c r="E36" s="6">
        <v>50</v>
      </c>
      <c r="F36" s="6">
        <f t="shared" si="25"/>
        <v>80</v>
      </c>
      <c r="G36" s="16"/>
      <c r="J36" s="6">
        <v>2</v>
      </c>
      <c r="K36" s="6">
        <v>6</v>
      </c>
      <c r="L36" s="6">
        <v>50</v>
      </c>
      <c r="M36" s="6">
        <f t="shared" si="26"/>
        <v>85</v>
      </c>
      <c r="N36" s="16"/>
      <c r="Q36" s="6">
        <v>2</v>
      </c>
      <c r="R36" s="6">
        <v>6</v>
      </c>
      <c r="S36" s="6">
        <v>15</v>
      </c>
      <c r="T36" s="6">
        <f t="shared" ref="T36:T42" si="27">CEILING(S36*$D$4/100+15,2.5)</f>
        <v>40</v>
      </c>
      <c r="U36" s="16"/>
      <c r="V36" s="6">
        <v>1</v>
      </c>
      <c r="W36" t="s">
        <v>5</v>
      </c>
      <c r="X36" s="6">
        <v>3</v>
      </c>
      <c r="Y36" s="6">
        <v>8</v>
      </c>
      <c r="Z36" s="6">
        <v>0</v>
      </c>
      <c r="AA36" s="6">
        <f>0*Z36+20</f>
        <v>20</v>
      </c>
      <c r="AB36" s="16"/>
      <c r="AC36" s="6">
        <v>1</v>
      </c>
      <c r="AD36" t="s">
        <v>5</v>
      </c>
      <c r="AE36" s="6">
        <v>3</v>
      </c>
      <c r="AF36" s="6">
        <v>8</v>
      </c>
      <c r="AG36" s="6">
        <v>0</v>
      </c>
      <c r="AH36" s="6">
        <f>0*AG36+20</f>
        <v>20</v>
      </c>
      <c r="AI36" s="16"/>
      <c r="AL36" s="6">
        <v>2</v>
      </c>
      <c r="AM36" s="6">
        <v>6</v>
      </c>
      <c r="AN36" s="6">
        <v>15</v>
      </c>
      <c r="AO36" s="6">
        <f t="shared" ref="AO36:AO39" si="28">CEILING(AN36*$D$4/100+32.5,2.5)</f>
        <v>57.5</v>
      </c>
      <c r="AP36" s="16"/>
      <c r="AQ36" s="6">
        <v>1</v>
      </c>
      <c r="AR36" t="s">
        <v>5</v>
      </c>
      <c r="AS36" s="6">
        <v>3</v>
      </c>
      <c r="AT36" s="6">
        <v>8</v>
      </c>
      <c r="AU36" s="6">
        <v>0</v>
      </c>
      <c r="AV36" s="6">
        <f>0*AU36+20</f>
        <v>20</v>
      </c>
      <c r="AW36" s="16"/>
      <c r="AX36" s="6">
        <v>1</v>
      </c>
      <c r="AY36" t="s">
        <v>5</v>
      </c>
      <c r="AZ36" s="6">
        <v>3</v>
      </c>
      <c r="BA36" s="6">
        <v>8</v>
      </c>
      <c r="BB36" s="6">
        <v>0</v>
      </c>
      <c r="BC36" s="6">
        <f>0*BB36+20</f>
        <v>20</v>
      </c>
      <c r="BD36" s="16"/>
    </row>
    <row r="37" spans="1:56" x14ac:dyDescent="0.25">
      <c r="C37" s="6">
        <v>1</v>
      </c>
      <c r="D37" s="6">
        <v>6</v>
      </c>
      <c r="E37" s="6">
        <v>60</v>
      </c>
      <c r="F37" s="6">
        <f t="shared" si="25"/>
        <v>97.5</v>
      </c>
      <c r="G37" s="16"/>
      <c r="J37" s="6">
        <v>1</v>
      </c>
      <c r="K37" s="6">
        <v>6</v>
      </c>
      <c r="L37" s="6">
        <v>60</v>
      </c>
      <c r="M37" s="6">
        <f t="shared" si="26"/>
        <v>102.5</v>
      </c>
      <c r="N37" s="16"/>
      <c r="Q37" s="6">
        <v>2</v>
      </c>
      <c r="R37" s="6">
        <v>6</v>
      </c>
      <c r="S37" s="6">
        <v>30</v>
      </c>
      <c r="T37" s="6">
        <f t="shared" si="27"/>
        <v>62.5</v>
      </c>
      <c r="U37" s="16"/>
      <c r="X37" s="6">
        <v>2</v>
      </c>
      <c r="Y37" s="6">
        <v>6</v>
      </c>
      <c r="Z37" s="6">
        <v>15</v>
      </c>
      <c r="AA37" s="6">
        <f>CEILING(Z37*$D$4/100+20,2.5)</f>
        <v>45</v>
      </c>
      <c r="AB37" s="16"/>
      <c r="AE37" s="6">
        <v>2</v>
      </c>
      <c r="AF37" s="6">
        <v>6</v>
      </c>
      <c r="AG37" s="6">
        <v>15</v>
      </c>
      <c r="AH37" s="6">
        <f t="shared" ref="AH37:AH40" si="29">CEILING(AG37*$D$4/100+27.5,2.5)</f>
        <v>52.5</v>
      </c>
      <c r="AI37" s="16"/>
      <c r="AL37" s="6">
        <v>2</v>
      </c>
      <c r="AM37" s="6">
        <v>6</v>
      </c>
      <c r="AN37" s="6">
        <v>30</v>
      </c>
      <c r="AO37" s="6">
        <f t="shared" si="28"/>
        <v>80</v>
      </c>
      <c r="AP37" s="16"/>
      <c r="AS37" s="6">
        <v>2</v>
      </c>
      <c r="AT37" s="6">
        <v>6</v>
      </c>
      <c r="AU37" s="6">
        <v>15</v>
      </c>
      <c r="AV37" s="6">
        <f t="shared" ref="AV37:AV41" si="30">CEILING(AU37*$D$4/100+40,2.5)</f>
        <v>65</v>
      </c>
      <c r="AW37" s="16"/>
      <c r="AZ37" s="6">
        <v>2</v>
      </c>
      <c r="BA37" s="6">
        <v>6</v>
      </c>
      <c r="BB37" s="6">
        <v>15</v>
      </c>
      <c r="BC37" s="6">
        <f t="shared" ref="BC37:BC40" si="31">CEILING(BB37*$D$4/100+45,2.5)</f>
        <v>70</v>
      </c>
      <c r="BD37" s="16"/>
    </row>
    <row r="38" spans="1:56" x14ac:dyDescent="0.25">
      <c r="C38" s="6">
        <v>1</v>
      </c>
      <c r="D38" s="6">
        <v>8</v>
      </c>
      <c r="E38" s="6">
        <v>70</v>
      </c>
      <c r="F38" s="6">
        <f>CEILING(E38*$D$4/100+2.5,2.5)</f>
        <v>112.5</v>
      </c>
      <c r="G38" s="16"/>
      <c r="J38" s="6">
        <v>1</v>
      </c>
      <c r="K38" s="6">
        <v>8</v>
      </c>
      <c r="L38" s="6">
        <v>70</v>
      </c>
      <c r="M38" s="6">
        <f>CEILING(L38*$D$4/100+7.5,2.5)</f>
        <v>117.5</v>
      </c>
      <c r="N38" s="16"/>
      <c r="Q38" s="6">
        <v>2</v>
      </c>
      <c r="R38" s="6">
        <v>6</v>
      </c>
      <c r="S38" s="6">
        <v>50</v>
      </c>
      <c r="T38" s="6">
        <f t="shared" si="27"/>
        <v>92.5</v>
      </c>
      <c r="U38" s="16"/>
      <c r="X38" s="6">
        <v>2</v>
      </c>
      <c r="Y38" s="6">
        <v>6</v>
      </c>
      <c r="Z38" s="6">
        <v>30</v>
      </c>
      <c r="AA38" s="6">
        <f>CEILING(Z38*$D$4/100+20,2.5)</f>
        <v>67.5</v>
      </c>
      <c r="AB38" s="16"/>
      <c r="AE38" s="6">
        <v>2</v>
      </c>
      <c r="AF38" s="6">
        <v>6</v>
      </c>
      <c r="AG38" s="6">
        <v>30</v>
      </c>
      <c r="AH38" s="6">
        <f t="shared" si="29"/>
        <v>75</v>
      </c>
      <c r="AI38" s="16"/>
      <c r="AL38" s="6">
        <v>1</v>
      </c>
      <c r="AM38" s="6">
        <v>6</v>
      </c>
      <c r="AN38" s="6">
        <v>50</v>
      </c>
      <c r="AO38" s="6">
        <f t="shared" si="28"/>
        <v>110</v>
      </c>
      <c r="AP38" s="16"/>
      <c r="AS38" s="6">
        <v>2</v>
      </c>
      <c r="AT38" s="6">
        <v>6</v>
      </c>
      <c r="AU38" s="6">
        <v>30</v>
      </c>
      <c r="AV38" s="6">
        <f t="shared" si="30"/>
        <v>87.5</v>
      </c>
      <c r="AW38" s="16"/>
      <c r="AZ38" s="6">
        <v>2</v>
      </c>
      <c r="BA38" s="6">
        <v>6</v>
      </c>
      <c r="BB38" s="6">
        <v>30</v>
      </c>
      <c r="BC38" s="6">
        <f t="shared" si="31"/>
        <v>92.5</v>
      </c>
      <c r="BD38" s="16"/>
    </row>
    <row r="39" spans="1:56" x14ac:dyDescent="0.25">
      <c r="C39" s="6">
        <v>1</v>
      </c>
      <c r="D39" s="6">
        <v>4</v>
      </c>
      <c r="E39" s="6">
        <v>70</v>
      </c>
      <c r="F39" s="6">
        <f t="shared" ref="F39:F40" si="32">CEILING(E39*$D$4/100+2.5,2.5)</f>
        <v>112.5</v>
      </c>
      <c r="G39" s="17" t="s">
        <v>11</v>
      </c>
      <c r="J39" s="6">
        <v>1</v>
      </c>
      <c r="K39" s="6">
        <v>4</v>
      </c>
      <c r="L39" s="6">
        <v>70</v>
      </c>
      <c r="M39" s="6">
        <f t="shared" ref="M39:M40" si="33">CEILING(L39*$D$4/100+7.5,2.5)</f>
        <v>117.5</v>
      </c>
      <c r="N39" s="17" t="s">
        <v>11</v>
      </c>
      <c r="Q39" s="6">
        <v>1</v>
      </c>
      <c r="R39" s="6">
        <v>6</v>
      </c>
      <c r="S39" s="6">
        <v>60</v>
      </c>
      <c r="T39" s="6">
        <f t="shared" si="27"/>
        <v>110</v>
      </c>
      <c r="U39" s="16"/>
      <c r="X39" s="6">
        <v>2</v>
      </c>
      <c r="Y39" s="6">
        <v>6</v>
      </c>
      <c r="Z39" s="6">
        <v>50</v>
      </c>
      <c r="AA39" s="6">
        <f>CEILING(Z39*$D$4/100+20,2.5)</f>
        <v>97.5</v>
      </c>
      <c r="AB39" s="16"/>
      <c r="AE39" s="6">
        <v>1</v>
      </c>
      <c r="AF39" s="6">
        <v>6</v>
      </c>
      <c r="AG39" s="6">
        <v>50</v>
      </c>
      <c r="AH39" s="6">
        <f t="shared" si="29"/>
        <v>105</v>
      </c>
      <c r="AI39" s="16"/>
      <c r="AL39" s="6">
        <v>1</v>
      </c>
      <c r="AM39" s="6">
        <v>6</v>
      </c>
      <c r="AN39" s="6">
        <v>60</v>
      </c>
      <c r="AO39" s="6">
        <f t="shared" si="28"/>
        <v>127.5</v>
      </c>
      <c r="AP39" s="16"/>
      <c r="AS39" s="6">
        <v>1</v>
      </c>
      <c r="AT39" s="6">
        <v>6</v>
      </c>
      <c r="AU39" s="6">
        <v>50</v>
      </c>
      <c r="AV39" s="6">
        <f t="shared" si="30"/>
        <v>117.5</v>
      </c>
      <c r="AW39" s="16"/>
      <c r="AZ39" s="6">
        <v>1</v>
      </c>
      <c r="BA39" s="6">
        <v>6</v>
      </c>
      <c r="BB39" s="6">
        <v>50</v>
      </c>
      <c r="BC39" s="6">
        <f t="shared" si="31"/>
        <v>122.5</v>
      </c>
      <c r="BD39" s="16"/>
    </row>
    <row r="40" spans="1:56" x14ac:dyDescent="0.25">
      <c r="A40" s="13"/>
      <c r="B40" s="13"/>
      <c r="C40" s="14">
        <v>1</v>
      </c>
      <c r="D40" s="14">
        <v>4</v>
      </c>
      <c r="E40" s="14">
        <v>70</v>
      </c>
      <c r="F40" s="14">
        <f t="shared" si="32"/>
        <v>112.5</v>
      </c>
      <c r="G40" s="18"/>
      <c r="H40" s="13"/>
      <c r="I40" s="13"/>
      <c r="J40" s="14">
        <v>1</v>
      </c>
      <c r="K40" s="14">
        <v>4</v>
      </c>
      <c r="L40" s="14">
        <v>70</v>
      </c>
      <c r="M40" s="14">
        <f t="shared" si="33"/>
        <v>117.5</v>
      </c>
      <c r="N40" s="18"/>
      <c r="Q40" s="6">
        <v>1</v>
      </c>
      <c r="R40" s="6">
        <v>8</v>
      </c>
      <c r="S40" s="6">
        <v>70</v>
      </c>
      <c r="T40" s="6">
        <f t="shared" si="27"/>
        <v>125</v>
      </c>
      <c r="U40" s="16"/>
      <c r="X40" s="6">
        <v>1</v>
      </c>
      <c r="Y40" s="6">
        <v>6</v>
      </c>
      <c r="Z40" s="6">
        <v>60</v>
      </c>
      <c r="AA40" s="6">
        <f>CEILING(Z40*$D$4/100+20,2.5)</f>
        <v>115</v>
      </c>
      <c r="AB40" s="16"/>
      <c r="AE40" s="6">
        <v>1</v>
      </c>
      <c r="AF40" s="6">
        <v>6</v>
      </c>
      <c r="AG40" s="6">
        <v>60</v>
      </c>
      <c r="AH40" s="6">
        <f t="shared" si="29"/>
        <v>122.5</v>
      </c>
      <c r="AI40" s="16"/>
      <c r="AL40" s="6">
        <v>1</v>
      </c>
      <c r="AM40" s="6">
        <v>8</v>
      </c>
      <c r="AN40" s="6">
        <v>70</v>
      </c>
      <c r="AO40" s="6">
        <f>CEILING(AN40*$D$4/100+32.5,2.5)</f>
        <v>142.5</v>
      </c>
      <c r="AP40" s="16"/>
      <c r="AS40" s="6">
        <v>1</v>
      </c>
      <c r="AT40" s="6">
        <v>6</v>
      </c>
      <c r="AU40" s="6">
        <v>60</v>
      </c>
      <c r="AV40" s="6">
        <f t="shared" si="30"/>
        <v>135</v>
      </c>
      <c r="AW40" s="16"/>
      <c r="AZ40" s="6">
        <v>1</v>
      </c>
      <c r="BA40" s="6">
        <v>6</v>
      </c>
      <c r="BB40" s="6">
        <v>60</v>
      </c>
      <c r="BC40" s="6">
        <f t="shared" si="31"/>
        <v>140</v>
      </c>
      <c r="BD40" s="16"/>
    </row>
    <row r="41" spans="1:56" x14ac:dyDescent="0.25">
      <c r="A41" s="14">
        <v>2</v>
      </c>
      <c r="B41" s="13" t="s">
        <v>12</v>
      </c>
      <c r="C41" s="14">
        <v>2</v>
      </c>
      <c r="D41" s="14">
        <v>10</v>
      </c>
      <c r="E41" s="13"/>
      <c r="F41" s="13"/>
      <c r="G41" s="19" t="s">
        <v>13</v>
      </c>
      <c r="H41" s="14">
        <v>2</v>
      </c>
      <c r="I41" s="13" t="s">
        <v>12</v>
      </c>
      <c r="J41" s="14">
        <v>2</v>
      </c>
      <c r="K41" s="14">
        <v>10</v>
      </c>
      <c r="L41" s="13"/>
      <c r="M41" s="13"/>
      <c r="N41" s="19" t="s">
        <v>13</v>
      </c>
      <c r="Q41" s="6">
        <v>1</v>
      </c>
      <c r="R41" s="6">
        <v>4</v>
      </c>
      <c r="S41" s="6">
        <v>70</v>
      </c>
      <c r="T41" s="6">
        <f t="shared" si="27"/>
        <v>125</v>
      </c>
      <c r="U41" s="17" t="s">
        <v>11</v>
      </c>
      <c r="X41" s="6">
        <v>1</v>
      </c>
      <c r="Y41" s="6">
        <v>8</v>
      </c>
      <c r="Z41" s="6">
        <v>70</v>
      </c>
      <c r="AA41" s="6">
        <f>CEILING(Z41*$D$4/100+20,2.5)</f>
        <v>130</v>
      </c>
      <c r="AB41" s="16"/>
      <c r="AE41" s="6">
        <v>1</v>
      </c>
      <c r="AF41" s="6">
        <v>8</v>
      </c>
      <c r="AG41" s="6">
        <v>70</v>
      </c>
      <c r="AH41" s="6">
        <f>CEILING(AG41*$D$4/100+27.5,2.5)</f>
        <v>137.5</v>
      </c>
      <c r="AI41" s="16"/>
      <c r="AL41" s="6">
        <v>1</v>
      </c>
      <c r="AM41" s="6">
        <v>4</v>
      </c>
      <c r="AN41" s="6">
        <v>70</v>
      </c>
      <c r="AO41" s="6">
        <f t="shared" ref="AO41:AO42" si="34">CEILING(AN41*$D$4/100+32.5,2.5)</f>
        <v>142.5</v>
      </c>
      <c r="AP41" s="17" t="s">
        <v>11</v>
      </c>
      <c r="AS41" s="6">
        <v>1</v>
      </c>
      <c r="AT41" s="6">
        <v>8</v>
      </c>
      <c r="AU41" s="6">
        <v>70</v>
      </c>
      <c r="AV41" s="6">
        <f t="shared" si="30"/>
        <v>150</v>
      </c>
      <c r="AW41" s="16"/>
      <c r="AZ41" s="6">
        <v>1</v>
      </c>
      <c r="BA41" s="6">
        <v>8</v>
      </c>
      <c r="BB41" s="6">
        <v>70</v>
      </c>
      <c r="BC41" s="6">
        <f>CEILING(BB41*$D$4/100+45,2.5)</f>
        <v>155</v>
      </c>
      <c r="BD41" s="16"/>
    </row>
    <row r="42" spans="1:56" x14ac:dyDescent="0.25">
      <c r="A42" s="14">
        <v>3</v>
      </c>
      <c r="B42" s="13" t="s">
        <v>14</v>
      </c>
      <c r="C42" s="14">
        <v>2</v>
      </c>
      <c r="D42" s="14">
        <v>5</v>
      </c>
      <c r="E42" s="13"/>
      <c r="F42" s="13"/>
      <c r="G42" s="19" t="s">
        <v>15</v>
      </c>
      <c r="H42" s="14">
        <v>3</v>
      </c>
      <c r="I42" s="13" t="s">
        <v>14</v>
      </c>
      <c r="J42" s="14">
        <v>2</v>
      </c>
      <c r="K42" s="14">
        <v>5</v>
      </c>
      <c r="L42" s="13"/>
      <c r="M42" s="13"/>
      <c r="N42" s="19" t="s">
        <v>15</v>
      </c>
      <c r="O42" s="13"/>
      <c r="P42" s="13"/>
      <c r="Q42" s="14">
        <v>1</v>
      </c>
      <c r="R42" s="14">
        <v>4</v>
      </c>
      <c r="S42" s="14">
        <v>70</v>
      </c>
      <c r="T42" s="14">
        <f t="shared" si="27"/>
        <v>125</v>
      </c>
      <c r="U42" s="18"/>
      <c r="X42" s="6">
        <v>1</v>
      </c>
      <c r="Y42" s="6">
        <v>4</v>
      </c>
      <c r="Z42" s="6">
        <v>70</v>
      </c>
      <c r="AA42" s="6">
        <f>CEILING(Z42*$D$4/100+20,2.5)</f>
        <v>130</v>
      </c>
      <c r="AB42" s="17" t="s">
        <v>11</v>
      </c>
      <c r="AE42" s="6">
        <v>1</v>
      </c>
      <c r="AF42" s="6">
        <v>4</v>
      </c>
      <c r="AG42" s="6">
        <v>70</v>
      </c>
      <c r="AH42" s="6">
        <f t="shared" ref="AH42:AH43" si="35">CEILING(AG42*$D$4/100+27.5,2.5)</f>
        <v>137.5</v>
      </c>
      <c r="AI42" s="17" t="s">
        <v>11</v>
      </c>
      <c r="AJ42" s="13"/>
      <c r="AK42" s="13"/>
      <c r="AL42" s="14">
        <v>1</v>
      </c>
      <c r="AM42" s="14">
        <v>4</v>
      </c>
      <c r="AN42" s="14">
        <v>70</v>
      </c>
      <c r="AO42" s="14">
        <f t="shared" si="34"/>
        <v>142.5</v>
      </c>
      <c r="AP42" s="18"/>
      <c r="AS42" s="6">
        <v>1</v>
      </c>
      <c r="AT42" s="6">
        <v>4</v>
      </c>
      <c r="AU42" s="6">
        <v>70</v>
      </c>
      <c r="AV42" s="6">
        <f>CEILING(AU42*$D$4/100+40,2.5)</f>
        <v>150</v>
      </c>
      <c r="AW42" s="17" t="s">
        <v>11</v>
      </c>
      <c r="AZ42" s="6">
        <v>1</v>
      </c>
      <c r="BA42" s="6">
        <v>4</v>
      </c>
      <c r="BB42" s="6">
        <v>70</v>
      </c>
      <c r="BC42" s="6">
        <f t="shared" ref="BC42:BC43" si="36">CEILING(BB42*$D$4/100+45,2.5)</f>
        <v>155</v>
      </c>
      <c r="BD42" s="17" t="s">
        <v>11</v>
      </c>
    </row>
    <row r="43" spans="1:56" x14ac:dyDescent="0.25">
      <c r="A43" s="14">
        <v>4</v>
      </c>
      <c r="B43" s="13" t="s">
        <v>17</v>
      </c>
      <c r="C43" s="14">
        <v>2</v>
      </c>
      <c r="D43" s="14">
        <v>10</v>
      </c>
      <c r="E43" s="13"/>
      <c r="F43" s="13" t="s">
        <v>16</v>
      </c>
      <c r="G43" s="19" t="s">
        <v>18</v>
      </c>
      <c r="H43" s="14">
        <v>4</v>
      </c>
      <c r="I43" s="13" t="s">
        <v>17</v>
      </c>
      <c r="J43" s="14">
        <v>2</v>
      </c>
      <c r="K43" s="14">
        <v>10</v>
      </c>
      <c r="L43" s="13"/>
      <c r="M43" s="13" t="s">
        <v>16</v>
      </c>
      <c r="N43" s="19" t="s">
        <v>18</v>
      </c>
      <c r="O43" s="14">
        <v>2</v>
      </c>
      <c r="P43" s="13" t="s">
        <v>12</v>
      </c>
      <c r="Q43" s="14">
        <v>2</v>
      </c>
      <c r="R43" s="14">
        <v>10</v>
      </c>
      <c r="S43" s="13"/>
      <c r="T43" s="13"/>
      <c r="U43" s="19" t="s">
        <v>13</v>
      </c>
      <c r="V43" s="13"/>
      <c r="W43" s="13"/>
      <c r="X43" s="14">
        <v>1</v>
      </c>
      <c r="Y43" s="14">
        <v>4</v>
      </c>
      <c r="Z43" s="14">
        <v>70</v>
      </c>
      <c r="AA43" s="14">
        <f>CEILING(Z43*$D$4/100+20,2.5)</f>
        <v>130</v>
      </c>
      <c r="AB43" s="18"/>
      <c r="AC43" s="13"/>
      <c r="AD43" s="13"/>
      <c r="AE43" s="14">
        <v>1</v>
      </c>
      <c r="AF43" s="14">
        <v>4</v>
      </c>
      <c r="AG43" s="14">
        <v>70</v>
      </c>
      <c r="AH43" s="6">
        <f t="shared" si="35"/>
        <v>137.5</v>
      </c>
      <c r="AI43" s="18"/>
      <c r="AJ43" s="14">
        <v>2</v>
      </c>
      <c r="AK43" s="13" t="s">
        <v>12</v>
      </c>
      <c r="AL43" s="14">
        <v>2</v>
      </c>
      <c r="AM43" s="14">
        <v>10</v>
      </c>
      <c r="AN43" s="13"/>
      <c r="AO43" s="13"/>
      <c r="AP43" s="19" t="s">
        <v>13</v>
      </c>
      <c r="AQ43" s="13"/>
      <c r="AR43" s="13"/>
      <c r="AS43" s="14">
        <v>1</v>
      </c>
      <c r="AT43" s="14">
        <v>4</v>
      </c>
      <c r="AU43" s="14">
        <v>70</v>
      </c>
      <c r="AV43" s="6">
        <f>CEILING(AU43*$D$4/100+40,2.5)</f>
        <v>150</v>
      </c>
      <c r="AW43" s="18"/>
      <c r="AX43" s="13"/>
      <c r="AY43" s="13"/>
      <c r="AZ43" s="14">
        <v>1</v>
      </c>
      <c r="BA43" s="14">
        <v>4</v>
      </c>
      <c r="BB43" s="14">
        <v>70</v>
      </c>
      <c r="BC43" s="6">
        <f t="shared" si="36"/>
        <v>155</v>
      </c>
      <c r="BD43" s="18"/>
    </row>
    <row r="44" spans="1:56" x14ac:dyDescent="0.25">
      <c r="A44" s="26"/>
      <c r="B44" s="26"/>
      <c r="C44" s="26"/>
      <c r="D44" s="26"/>
      <c r="E44" s="26"/>
      <c r="F44" s="26"/>
      <c r="G44" s="29"/>
      <c r="H44" s="9"/>
      <c r="I44" s="9"/>
      <c r="J44" s="9"/>
      <c r="K44" s="9"/>
      <c r="L44" s="9"/>
      <c r="M44" s="9"/>
      <c r="N44" s="30"/>
      <c r="O44" s="14">
        <v>3</v>
      </c>
      <c r="P44" s="13" t="s">
        <v>14</v>
      </c>
      <c r="Q44" s="14">
        <v>2</v>
      </c>
      <c r="R44" s="14">
        <v>5</v>
      </c>
      <c r="S44" s="13"/>
      <c r="T44" s="13"/>
      <c r="U44" s="19" t="s">
        <v>15</v>
      </c>
      <c r="V44" s="14">
        <v>2</v>
      </c>
      <c r="W44" s="13" t="s">
        <v>12</v>
      </c>
      <c r="X44" s="14">
        <v>2</v>
      </c>
      <c r="Y44" s="14">
        <v>10</v>
      </c>
      <c r="Z44" s="13"/>
      <c r="AA44" s="13"/>
      <c r="AB44" s="19" t="s">
        <v>13</v>
      </c>
      <c r="AC44" s="14">
        <v>2</v>
      </c>
      <c r="AD44" s="13" t="s">
        <v>12</v>
      </c>
      <c r="AE44" s="14">
        <v>2</v>
      </c>
      <c r="AF44" s="14">
        <v>10</v>
      </c>
      <c r="AG44" s="13"/>
      <c r="AH44" s="37"/>
      <c r="AI44" s="19" t="s">
        <v>13</v>
      </c>
      <c r="AJ44" s="14">
        <v>3</v>
      </c>
      <c r="AK44" s="13" t="s">
        <v>14</v>
      </c>
      <c r="AL44" s="14">
        <v>2</v>
      </c>
      <c r="AM44" s="14">
        <v>5</v>
      </c>
      <c r="AN44" s="13"/>
      <c r="AO44" s="13"/>
      <c r="AP44" s="19" t="s">
        <v>15</v>
      </c>
      <c r="AQ44" s="14">
        <v>2</v>
      </c>
      <c r="AR44" s="13" t="s">
        <v>12</v>
      </c>
      <c r="AS44" s="14">
        <v>2</v>
      </c>
      <c r="AT44" s="14">
        <v>10</v>
      </c>
      <c r="AU44" s="13"/>
      <c r="AV44" s="37"/>
      <c r="AW44" s="19" t="s">
        <v>13</v>
      </c>
      <c r="AX44" s="14">
        <v>2</v>
      </c>
      <c r="AY44" s="13" t="s">
        <v>12</v>
      </c>
      <c r="AZ44" s="14">
        <v>2</v>
      </c>
      <c r="BA44" s="14">
        <v>10</v>
      </c>
      <c r="BB44" s="13"/>
      <c r="BC44" s="37"/>
      <c r="BD44" s="19" t="s">
        <v>13</v>
      </c>
    </row>
    <row r="45" spans="1:56" x14ac:dyDescent="0.25">
      <c r="A45" s="36" t="s">
        <v>24</v>
      </c>
      <c r="B45" s="36"/>
      <c r="C45" s="38" t="s">
        <v>6</v>
      </c>
      <c r="D45" s="38" t="s">
        <v>7</v>
      </c>
      <c r="E45" s="38" t="s">
        <v>8</v>
      </c>
      <c r="F45" s="38" t="s">
        <v>9</v>
      </c>
      <c r="G45" s="39" t="s">
        <v>10</v>
      </c>
      <c r="H45" s="26"/>
      <c r="I45" s="26"/>
      <c r="J45" s="26"/>
      <c r="K45" s="26"/>
      <c r="L45" s="26"/>
      <c r="M45" s="26"/>
      <c r="N45" s="29"/>
      <c r="O45" s="14">
        <v>4</v>
      </c>
      <c r="P45" s="13" t="s">
        <v>17</v>
      </c>
      <c r="Q45" s="14">
        <v>2</v>
      </c>
      <c r="R45" s="14">
        <v>10</v>
      </c>
      <c r="S45" s="13"/>
      <c r="T45" s="13" t="s">
        <v>16</v>
      </c>
      <c r="U45" s="19" t="s">
        <v>18</v>
      </c>
      <c r="V45" s="14">
        <v>3</v>
      </c>
      <c r="W45" s="60" t="s">
        <v>14</v>
      </c>
      <c r="X45" s="14">
        <v>2</v>
      </c>
      <c r="Y45" s="14">
        <v>5</v>
      </c>
      <c r="Z45" s="13"/>
      <c r="AA45" s="13"/>
      <c r="AB45" s="19" t="s">
        <v>15</v>
      </c>
      <c r="AC45" s="14">
        <v>3</v>
      </c>
      <c r="AD45" s="13" t="s">
        <v>14</v>
      </c>
      <c r="AE45" s="14">
        <v>2</v>
      </c>
      <c r="AF45" s="14">
        <v>5</v>
      </c>
      <c r="AG45" s="13"/>
      <c r="AH45" s="13"/>
      <c r="AI45" s="19" t="s">
        <v>15</v>
      </c>
      <c r="AJ45" s="14">
        <v>4</v>
      </c>
      <c r="AK45" s="13" t="s">
        <v>17</v>
      </c>
      <c r="AL45" s="14">
        <v>2</v>
      </c>
      <c r="AM45" s="14">
        <v>10</v>
      </c>
      <c r="AN45" s="13"/>
      <c r="AO45" s="13" t="s">
        <v>16</v>
      </c>
      <c r="AP45" s="19" t="s">
        <v>18</v>
      </c>
      <c r="AQ45" s="14">
        <v>3</v>
      </c>
      <c r="AR45" s="13" t="s">
        <v>14</v>
      </c>
      <c r="AS45" s="14">
        <v>2</v>
      </c>
      <c r="AT45" s="14">
        <v>5</v>
      </c>
      <c r="AU45" s="13"/>
      <c r="AV45" s="13"/>
      <c r="AW45" s="19" t="s">
        <v>15</v>
      </c>
      <c r="AX45" s="14">
        <v>3</v>
      </c>
      <c r="AY45" s="13" t="s">
        <v>14</v>
      </c>
      <c r="AZ45" s="14">
        <v>2</v>
      </c>
      <c r="BA45" s="14">
        <v>5</v>
      </c>
      <c r="BB45" s="13"/>
      <c r="BC45" s="13"/>
      <c r="BD45" s="19" t="s">
        <v>15</v>
      </c>
    </row>
    <row r="46" spans="1:56" x14ac:dyDescent="0.25">
      <c r="A46" s="6">
        <v>1</v>
      </c>
      <c r="B46" t="s">
        <v>5</v>
      </c>
      <c r="C46" s="6">
        <v>3</v>
      </c>
      <c r="D46" s="6">
        <v>8</v>
      </c>
      <c r="E46" s="6">
        <v>0</v>
      </c>
      <c r="F46" s="6">
        <f>0*E46+20</f>
        <v>20</v>
      </c>
      <c r="G46" s="16"/>
      <c r="H46" s="36" t="s">
        <v>27</v>
      </c>
      <c r="I46" s="37"/>
      <c r="J46" s="38" t="s">
        <v>6</v>
      </c>
      <c r="K46" s="38" t="s">
        <v>7</v>
      </c>
      <c r="L46" s="38" t="s">
        <v>8</v>
      </c>
      <c r="M46" s="38" t="s">
        <v>9</v>
      </c>
      <c r="N46" s="39" t="s">
        <v>10</v>
      </c>
      <c r="O46" s="9"/>
      <c r="P46" s="9"/>
      <c r="Q46" s="10"/>
      <c r="R46" s="10"/>
      <c r="S46" s="9"/>
      <c r="T46" s="9"/>
      <c r="U46" s="32"/>
      <c r="V46" s="14">
        <v>4</v>
      </c>
      <c r="W46" s="13" t="s">
        <v>17</v>
      </c>
      <c r="X46" s="14">
        <v>2</v>
      </c>
      <c r="Y46" s="14">
        <v>10</v>
      </c>
      <c r="Z46" s="13"/>
      <c r="AA46" s="13" t="s">
        <v>16</v>
      </c>
      <c r="AB46" s="19" t="s">
        <v>18</v>
      </c>
      <c r="AC46" s="14">
        <v>4</v>
      </c>
      <c r="AD46" s="13" t="s">
        <v>17</v>
      </c>
      <c r="AE46" s="14">
        <v>2</v>
      </c>
      <c r="AF46" s="14">
        <v>10</v>
      </c>
      <c r="AG46" s="13"/>
      <c r="AH46" s="13" t="s">
        <v>16</v>
      </c>
      <c r="AI46" s="19" t="s">
        <v>18</v>
      </c>
      <c r="AJ46" s="9"/>
      <c r="AK46" s="9"/>
      <c r="AL46" s="10"/>
      <c r="AM46" s="10"/>
      <c r="AN46" s="9"/>
      <c r="AO46" s="9"/>
      <c r="AP46" s="32"/>
      <c r="AQ46" s="14">
        <v>4</v>
      </c>
      <c r="AR46" s="13" t="s">
        <v>17</v>
      </c>
      <c r="AS46" s="14">
        <v>2</v>
      </c>
      <c r="AT46" s="14">
        <v>10</v>
      </c>
      <c r="AU46" s="13"/>
      <c r="AV46" s="13" t="s">
        <v>16</v>
      </c>
      <c r="AW46" s="19" t="s">
        <v>18</v>
      </c>
      <c r="AX46" s="14">
        <v>4</v>
      </c>
      <c r="AY46" s="13" t="s">
        <v>17</v>
      </c>
      <c r="AZ46" s="14">
        <v>2</v>
      </c>
      <c r="BA46" s="14">
        <v>10</v>
      </c>
      <c r="BB46" s="13"/>
      <c r="BC46" s="13" t="s">
        <v>16</v>
      </c>
      <c r="BD46" s="19" t="s">
        <v>18</v>
      </c>
    </row>
    <row r="47" spans="1:56" x14ac:dyDescent="0.25">
      <c r="C47" s="6">
        <v>2</v>
      </c>
      <c r="D47" s="6">
        <v>6</v>
      </c>
      <c r="E47" s="6">
        <v>30</v>
      </c>
      <c r="F47" s="6">
        <f t="shared" ref="F47:F49" si="37">CEILING(E47*$D$4/100+2.5,2.5)</f>
        <v>50</v>
      </c>
      <c r="G47" s="16"/>
      <c r="H47" s="6">
        <v>1</v>
      </c>
      <c r="I47" t="s">
        <v>5</v>
      </c>
      <c r="J47" s="6">
        <v>3</v>
      </c>
      <c r="K47" s="6">
        <v>8</v>
      </c>
      <c r="L47" s="6">
        <v>0</v>
      </c>
      <c r="M47" s="6">
        <f>0*L47+20</f>
        <v>20</v>
      </c>
      <c r="N47" s="16"/>
      <c r="O47" s="26"/>
      <c r="P47" s="26"/>
      <c r="Q47" s="26"/>
      <c r="R47" s="26"/>
      <c r="S47" s="26"/>
      <c r="T47" s="26"/>
      <c r="U47" s="29"/>
      <c r="V47" s="26"/>
      <c r="W47" s="26"/>
      <c r="X47" s="26"/>
      <c r="Y47" s="26"/>
      <c r="Z47" s="26"/>
      <c r="AA47" s="26"/>
      <c r="AB47" s="29"/>
      <c r="AC47" s="9"/>
      <c r="AD47" s="9"/>
      <c r="AE47" s="9"/>
      <c r="AF47" s="9"/>
      <c r="AG47" s="9"/>
      <c r="AH47" s="9"/>
      <c r="AI47" s="30"/>
      <c r="AJ47" s="26"/>
      <c r="AK47" s="26"/>
      <c r="AL47" s="26"/>
      <c r="AM47" s="26"/>
      <c r="AN47" s="26"/>
      <c r="AO47" s="26"/>
      <c r="AP47" s="29"/>
      <c r="AQ47" s="26"/>
      <c r="AR47" s="26"/>
      <c r="AS47" s="26"/>
      <c r="AT47" s="26"/>
      <c r="AU47" s="26"/>
      <c r="AV47" s="26"/>
      <c r="AW47" s="29"/>
      <c r="AX47" s="10"/>
      <c r="AY47" s="9"/>
      <c r="AZ47" s="9"/>
      <c r="BA47" s="9"/>
      <c r="BB47" s="9"/>
      <c r="BC47" s="9"/>
      <c r="BD47" s="30"/>
    </row>
    <row r="48" spans="1:56" x14ac:dyDescent="0.25">
      <c r="C48" s="6">
        <v>2</v>
      </c>
      <c r="D48" s="6">
        <v>6</v>
      </c>
      <c r="E48" s="6">
        <v>50</v>
      </c>
      <c r="F48" s="6">
        <f t="shared" si="37"/>
        <v>80</v>
      </c>
      <c r="G48" s="16"/>
      <c r="J48" s="6">
        <v>2</v>
      </c>
      <c r="K48" s="6">
        <v>6</v>
      </c>
      <c r="L48" s="6">
        <v>17.5</v>
      </c>
      <c r="M48" s="6">
        <f t="shared" ref="M48:M54" si="38">CEILING(L48*$D$4/100+10,2.5)</f>
        <v>37.5</v>
      </c>
      <c r="N48" s="16"/>
      <c r="O48" s="36" t="s">
        <v>27</v>
      </c>
      <c r="P48" s="36"/>
      <c r="Q48" s="38" t="s">
        <v>6</v>
      </c>
      <c r="R48" s="38" t="s">
        <v>7</v>
      </c>
      <c r="S48" s="38" t="s">
        <v>8</v>
      </c>
      <c r="T48" s="38" t="s">
        <v>9</v>
      </c>
      <c r="U48" s="39" t="s">
        <v>10</v>
      </c>
      <c r="V48" s="33" t="s">
        <v>24</v>
      </c>
      <c r="W48" s="33"/>
      <c r="X48" s="34" t="s">
        <v>6</v>
      </c>
      <c r="Y48" s="34" t="s">
        <v>7</v>
      </c>
      <c r="Z48" s="34" t="s">
        <v>8</v>
      </c>
      <c r="AA48" s="34" t="s">
        <v>9</v>
      </c>
      <c r="AB48" s="35" t="s">
        <v>10</v>
      </c>
      <c r="AC48" s="26"/>
      <c r="AD48" s="26"/>
      <c r="AE48" s="26"/>
      <c r="AF48" s="26"/>
      <c r="AG48" s="26"/>
      <c r="AH48" s="26"/>
      <c r="AI48" s="29"/>
      <c r="AJ48" s="33" t="s">
        <v>27</v>
      </c>
      <c r="AK48" s="11"/>
      <c r="AL48" s="38" t="s">
        <v>6</v>
      </c>
      <c r="AM48" s="38" t="s">
        <v>7</v>
      </c>
      <c r="AN48" s="38" t="s">
        <v>8</v>
      </c>
      <c r="AO48" s="38" t="s">
        <v>9</v>
      </c>
      <c r="AP48" s="39" t="s">
        <v>10</v>
      </c>
      <c r="AQ48" s="33" t="s">
        <v>24</v>
      </c>
      <c r="AR48" s="33"/>
      <c r="AS48" s="34" t="s">
        <v>6</v>
      </c>
      <c r="AT48" s="34" t="s">
        <v>7</v>
      </c>
      <c r="AU48" s="34" t="s">
        <v>8</v>
      </c>
      <c r="AV48" s="34" t="s">
        <v>9</v>
      </c>
      <c r="AW48" s="35" t="s">
        <v>10</v>
      </c>
      <c r="AX48" s="26"/>
      <c r="AY48" s="26"/>
      <c r="AZ48" s="26"/>
      <c r="BA48" s="26"/>
      <c r="BB48" s="26"/>
      <c r="BC48" s="26"/>
      <c r="BD48" s="29"/>
    </row>
    <row r="49" spans="1:56" x14ac:dyDescent="0.25">
      <c r="C49" s="6">
        <v>1</v>
      </c>
      <c r="D49" s="6">
        <v>6</v>
      </c>
      <c r="E49" s="6">
        <v>60</v>
      </c>
      <c r="F49" s="6">
        <f t="shared" si="37"/>
        <v>97.5</v>
      </c>
      <c r="G49" s="16"/>
      <c r="J49" s="6">
        <v>2</v>
      </c>
      <c r="K49" s="6">
        <v>6</v>
      </c>
      <c r="L49" s="6">
        <v>30</v>
      </c>
      <c r="M49" s="6">
        <f t="shared" si="38"/>
        <v>57.5</v>
      </c>
      <c r="N49" s="16"/>
      <c r="O49" s="6">
        <v>1</v>
      </c>
      <c r="P49" t="s">
        <v>5</v>
      </c>
      <c r="Q49" s="6">
        <v>3</v>
      </c>
      <c r="R49" s="6">
        <v>8</v>
      </c>
      <c r="S49" s="6">
        <v>0</v>
      </c>
      <c r="T49" s="6">
        <f>0*S49+20</f>
        <v>20</v>
      </c>
      <c r="U49" s="16"/>
      <c r="V49" s="6">
        <v>1</v>
      </c>
      <c r="W49" t="s">
        <v>5</v>
      </c>
      <c r="X49" s="6">
        <v>3</v>
      </c>
      <c r="Y49" s="6">
        <v>8</v>
      </c>
      <c r="Z49" s="6">
        <v>0</v>
      </c>
      <c r="AA49" s="6">
        <f>0*Z49+20</f>
        <v>20</v>
      </c>
      <c r="AB49" s="16"/>
      <c r="AC49" s="33" t="s">
        <v>27</v>
      </c>
      <c r="AD49" s="13"/>
      <c r="AE49" s="34" t="s">
        <v>6</v>
      </c>
      <c r="AF49" s="34" t="s">
        <v>7</v>
      </c>
      <c r="AG49" s="34" t="s">
        <v>8</v>
      </c>
      <c r="AH49" s="34" t="s">
        <v>9</v>
      </c>
      <c r="AI49" s="35" t="s">
        <v>10</v>
      </c>
      <c r="AJ49" s="6">
        <v>1</v>
      </c>
      <c r="AK49" s="21" t="s">
        <v>5</v>
      </c>
      <c r="AL49" s="6">
        <v>3</v>
      </c>
      <c r="AM49" s="6">
        <v>8</v>
      </c>
      <c r="AN49" s="6">
        <v>0</v>
      </c>
      <c r="AO49" s="6">
        <f>0*AN49+20</f>
        <v>20</v>
      </c>
      <c r="AP49" s="16"/>
      <c r="AQ49" s="6">
        <v>1</v>
      </c>
      <c r="AR49" t="s">
        <v>5</v>
      </c>
      <c r="AS49" s="6">
        <v>3</v>
      </c>
      <c r="AT49" s="6">
        <v>8</v>
      </c>
      <c r="AU49" s="6">
        <v>0</v>
      </c>
      <c r="AV49" s="6">
        <f>0*AU49+20</f>
        <v>20</v>
      </c>
      <c r="AW49" s="16"/>
      <c r="AX49" s="36" t="s">
        <v>27</v>
      </c>
      <c r="AY49" s="37"/>
      <c r="AZ49" s="38" t="s">
        <v>6</v>
      </c>
      <c r="BA49" s="38" t="s">
        <v>7</v>
      </c>
      <c r="BB49" s="38" t="s">
        <v>8</v>
      </c>
      <c r="BC49" s="38" t="s">
        <v>9</v>
      </c>
      <c r="BD49" s="39" t="s">
        <v>10</v>
      </c>
    </row>
    <row r="50" spans="1:56" x14ac:dyDescent="0.25">
      <c r="C50" s="6">
        <v>1</v>
      </c>
      <c r="D50" s="6">
        <v>8</v>
      </c>
      <c r="E50" s="6">
        <v>70</v>
      </c>
      <c r="F50" s="6">
        <f>CEILING(E50*$D$4/100+2.5,2.5)</f>
        <v>112.5</v>
      </c>
      <c r="G50" s="16"/>
      <c r="J50" s="6">
        <v>2</v>
      </c>
      <c r="K50" s="6">
        <v>6</v>
      </c>
      <c r="L50" s="6">
        <v>50</v>
      </c>
      <c r="M50" s="6">
        <f t="shared" si="38"/>
        <v>87.5</v>
      </c>
      <c r="N50" s="16"/>
      <c r="Q50" s="6">
        <v>2</v>
      </c>
      <c r="R50" s="6">
        <v>6</v>
      </c>
      <c r="S50" s="6">
        <v>15</v>
      </c>
      <c r="T50" s="6">
        <f t="shared" ref="T50:T56" si="39">CEILING(S50*$D$4/100+15,2.5)</f>
        <v>40</v>
      </c>
      <c r="U50" s="16"/>
      <c r="X50" s="6">
        <v>2</v>
      </c>
      <c r="Y50" s="6">
        <v>6</v>
      </c>
      <c r="Z50" s="6">
        <v>15</v>
      </c>
      <c r="AA50" s="6">
        <f t="shared" ref="AA50:AA53" si="40">CEILING(Z50*$D$4/100+22.5,2.5)</f>
        <v>47.5</v>
      </c>
      <c r="AB50" s="16"/>
      <c r="AC50" s="6">
        <v>1</v>
      </c>
      <c r="AD50" t="s">
        <v>5</v>
      </c>
      <c r="AE50" s="6">
        <v>3</v>
      </c>
      <c r="AF50" s="6">
        <v>8</v>
      </c>
      <c r="AG50" s="6">
        <v>0</v>
      </c>
      <c r="AH50" s="6">
        <f>0*AG50+20</f>
        <v>20</v>
      </c>
      <c r="AI50" s="16"/>
      <c r="AL50" s="6">
        <v>2</v>
      </c>
      <c r="AM50" s="6">
        <v>6</v>
      </c>
      <c r="AN50" s="6">
        <v>15</v>
      </c>
      <c r="AO50" s="6">
        <f t="shared" ref="AO50:AO54" si="41">CEILING(AN50*$D$4/100+35,2.5)</f>
        <v>60</v>
      </c>
      <c r="AP50" s="16"/>
      <c r="AS50" s="6">
        <v>2</v>
      </c>
      <c r="AT50" s="6">
        <v>6</v>
      </c>
      <c r="AU50" s="6">
        <v>15</v>
      </c>
      <c r="AV50" s="6">
        <f t="shared" ref="AV50:AV53" si="42">CEILING(AU50*$D$4/100+40,2.5)</f>
        <v>65</v>
      </c>
      <c r="AW50" s="16"/>
      <c r="AX50" s="6">
        <v>1</v>
      </c>
      <c r="AY50" t="s">
        <v>5</v>
      </c>
      <c r="AZ50" s="6">
        <v>3</v>
      </c>
      <c r="BA50" s="6">
        <v>8</v>
      </c>
      <c r="BB50" s="6">
        <v>0</v>
      </c>
      <c r="BC50" s="6">
        <f>0*BB50+20</f>
        <v>20</v>
      </c>
      <c r="BD50" s="16"/>
    </row>
    <row r="51" spans="1:56" x14ac:dyDescent="0.25">
      <c r="C51" s="6">
        <v>1</v>
      </c>
      <c r="D51" s="6">
        <v>4</v>
      </c>
      <c r="E51" s="6">
        <v>70</v>
      </c>
      <c r="F51" s="6">
        <f t="shared" ref="F51:F52" si="43">CEILING(E51*$D$4/100+2.5,2.5)</f>
        <v>112.5</v>
      </c>
      <c r="G51" s="17" t="s">
        <v>11</v>
      </c>
      <c r="J51" s="6">
        <v>1</v>
      </c>
      <c r="K51" s="6">
        <v>6</v>
      </c>
      <c r="L51" s="6">
        <v>60</v>
      </c>
      <c r="M51" s="6">
        <f t="shared" si="38"/>
        <v>105</v>
      </c>
      <c r="N51" s="16"/>
      <c r="Q51" s="6">
        <v>2</v>
      </c>
      <c r="R51" s="6">
        <v>6</v>
      </c>
      <c r="S51" s="6">
        <v>30</v>
      </c>
      <c r="T51" s="6">
        <f t="shared" si="39"/>
        <v>62.5</v>
      </c>
      <c r="U51" s="16"/>
      <c r="X51" s="6">
        <v>2</v>
      </c>
      <c r="Y51" s="6">
        <v>6</v>
      </c>
      <c r="Z51" s="6">
        <v>30</v>
      </c>
      <c r="AA51" s="6">
        <f t="shared" si="40"/>
        <v>70</v>
      </c>
      <c r="AB51" s="16"/>
      <c r="AE51" s="6">
        <v>2</v>
      </c>
      <c r="AF51" s="6">
        <v>6</v>
      </c>
      <c r="AG51" s="6">
        <v>15</v>
      </c>
      <c r="AH51" s="6">
        <f t="shared" ref="AH51:AH54" si="44">CEILING(AG51*$D$4/100+27.5,2.5)</f>
        <v>52.5</v>
      </c>
      <c r="AI51" s="16"/>
      <c r="AL51" s="6">
        <v>2</v>
      </c>
      <c r="AM51" s="6">
        <v>6</v>
      </c>
      <c r="AN51" s="6">
        <v>30</v>
      </c>
      <c r="AO51" s="6">
        <f t="shared" si="41"/>
        <v>82.5</v>
      </c>
      <c r="AP51" s="16"/>
      <c r="AS51" s="6">
        <v>2</v>
      </c>
      <c r="AT51" s="6">
        <v>6</v>
      </c>
      <c r="AU51" s="6">
        <v>30</v>
      </c>
      <c r="AV51" s="6">
        <f t="shared" si="42"/>
        <v>87.5</v>
      </c>
      <c r="AW51" s="16"/>
      <c r="AZ51" s="6">
        <v>2</v>
      </c>
      <c r="BA51" s="6">
        <v>6</v>
      </c>
      <c r="BB51" s="6">
        <v>15</v>
      </c>
      <c r="BC51" s="6">
        <f t="shared" ref="BC51:BC54" si="45">CEILING(BB51*$D$4/100+47.5,2.5)</f>
        <v>72.5</v>
      </c>
      <c r="BD51" s="16"/>
    </row>
    <row r="52" spans="1:56" x14ac:dyDescent="0.25">
      <c r="A52" s="13"/>
      <c r="B52" s="13"/>
      <c r="C52" s="14">
        <v>1</v>
      </c>
      <c r="D52" s="14">
        <v>4</v>
      </c>
      <c r="E52" s="14">
        <v>70</v>
      </c>
      <c r="F52" s="14">
        <f t="shared" si="43"/>
        <v>112.5</v>
      </c>
      <c r="G52" s="18"/>
      <c r="J52" s="6">
        <v>1</v>
      </c>
      <c r="K52" s="6">
        <v>8</v>
      </c>
      <c r="L52" s="6">
        <v>70</v>
      </c>
      <c r="M52" s="6">
        <f t="shared" si="38"/>
        <v>120</v>
      </c>
      <c r="N52" s="16"/>
      <c r="Q52" s="6">
        <v>2</v>
      </c>
      <c r="R52" s="6">
        <v>6</v>
      </c>
      <c r="S52" s="6">
        <v>50</v>
      </c>
      <c r="T52" s="6">
        <f t="shared" si="39"/>
        <v>92.5</v>
      </c>
      <c r="U52" s="16"/>
      <c r="X52" s="6">
        <v>2</v>
      </c>
      <c r="Y52" s="6">
        <v>6</v>
      </c>
      <c r="Z52" s="6">
        <v>50</v>
      </c>
      <c r="AA52" s="6">
        <f t="shared" si="40"/>
        <v>100</v>
      </c>
      <c r="AB52" s="16"/>
      <c r="AE52" s="6">
        <v>2</v>
      </c>
      <c r="AF52" s="6">
        <v>6</v>
      </c>
      <c r="AG52" s="6">
        <v>30</v>
      </c>
      <c r="AH52" s="6">
        <f t="shared" si="44"/>
        <v>75</v>
      </c>
      <c r="AI52" s="16"/>
      <c r="AL52" s="6">
        <v>1</v>
      </c>
      <c r="AM52" s="6">
        <v>6</v>
      </c>
      <c r="AN52" s="6">
        <v>50</v>
      </c>
      <c r="AO52" s="6">
        <f t="shared" si="41"/>
        <v>112.5</v>
      </c>
      <c r="AP52" s="16"/>
      <c r="AS52" s="6">
        <v>1</v>
      </c>
      <c r="AT52" s="6">
        <v>6</v>
      </c>
      <c r="AU52" s="6">
        <v>50</v>
      </c>
      <c r="AV52" s="6">
        <f t="shared" si="42"/>
        <v>117.5</v>
      </c>
      <c r="AW52" s="16"/>
      <c r="AZ52" s="6">
        <v>2</v>
      </c>
      <c r="BA52" s="6">
        <v>6</v>
      </c>
      <c r="BB52" s="6">
        <v>30</v>
      </c>
      <c r="BC52" s="6">
        <f t="shared" si="45"/>
        <v>95</v>
      </c>
      <c r="BD52" s="16"/>
    </row>
    <row r="53" spans="1:56" x14ac:dyDescent="0.25">
      <c r="A53" s="14">
        <v>2</v>
      </c>
      <c r="B53" s="13" t="s">
        <v>12</v>
      </c>
      <c r="C53" s="14">
        <v>2</v>
      </c>
      <c r="D53" s="14">
        <v>10</v>
      </c>
      <c r="E53" s="13"/>
      <c r="F53" s="13"/>
      <c r="G53" s="19" t="s">
        <v>13</v>
      </c>
      <c r="J53" s="6">
        <v>1</v>
      </c>
      <c r="K53" s="6">
        <v>4</v>
      </c>
      <c r="L53" s="6">
        <v>70</v>
      </c>
      <c r="M53" s="6">
        <f t="shared" si="38"/>
        <v>120</v>
      </c>
      <c r="N53" s="17" t="s">
        <v>11</v>
      </c>
      <c r="Q53" s="6">
        <v>1</v>
      </c>
      <c r="R53" s="6">
        <v>6</v>
      </c>
      <c r="S53" s="6">
        <v>60</v>
      </c>
      <c r="T53" s="6">
        <f t="shared" si="39"/>
        <v>110</v>
      </c>
      <c r="U53" s="16"/>
      <c r="X53" s="6">
        <v>1</v>
      </c>
      <c r="Y53" s="6">
        <v>6</v>
      </c>
      <c r="Z53" s="6">
        <v>60</v>
      </c>
      <c r="AA53" s="6">
        <f t="shared" si="40"/>
        <v>117.5</v>
      </c>
      <c r="AB53" s="16"/>
      <c r="AE53" s="6">
        <v>1</v>
      </c>
      <c r="AF53" s="6">
        <v>6</v>
      </c>
      <c r="AG53" s="6">
        <v>50</v>
      </c>
      <c r="AH53" s="6">
        <f t="shared" si="44"/>
        <v>105</v>
      </c>
      <c r="AI53" s="16"/>
      <c r="AL53" s="6">
        <v>1</v>
      </c>
      <c r="AM53" s="6">
        <v>6</v>
      </c>
      <c r="AN53" s="6">
        <v>60</v>
      </c>
      <c r="AO53" s="6">
        <f t="shared" si="41"/>
        <v>130</v>
      </c>
      <c r="AP53" s="16"/>
      <c r="AS53" s="6">
        <v>1</v>
      </c>
      <c r="AT53" s="6">
        <v>6</v>
      </c>
      <c r="AU53" s="6">
        <v>60</v>
      </c>
      <c r="AV53" s="6">
        <f t="shared" si="42"/>
        <v>135</v>
      </c>
      <c r="AW53" s="16"/>
      <c r="AZ53" s="6">
        <v>1</v>
      </c>
      <c r="BA53" s="6">
        <v>6</v>
      </c>
      <c r="BB53" s="6">
        <v>50</v>
      </c>
      <c r="BC53" s="6">
        <f t="shared" si="45"/>
        <v>125</v>
      </c>
      <c r="BD53" s="16"/>
    </row>
    <row r="54" spans="1:56" x14ac:dyDescent="0.25">
      <c r="A54" s="14">
        <v>3</v>
      </c>
      <c r="B54" s="13" t="s">
        <v>14</v>
      </c>
      <c r="C54" s="14">
        <v>2</v>
      </c>
      <c r="D54" s="14">
        <v>5</v>
      </c>
      <c r="E54" s="13"/>
      <c r="F54" s="13"/>
      <c r="G54" s="19" t="s">
        <v>15</v>
      </c>
      <c r="H54" s="13"/>
      <c r="I54" s="13"/>
      <c r="J54" s="14">
        <v>1</v>
      </c>
      <c r="K54" s="14">
        <v>4</v>
      </c>
      <c r="L54" s="14">
        <v>70</v>
      </c>
      <c r="M54" s="14">
        <f t="shared" si="38"/>
        <v>120</v>
      </c>
      <c r="N54" s="18"/>
      <c r="Q54" s="6">
        <v>1</v>
      </c>
      <c r="R54" s="6">
        <v>8</v>
      </c>
      <c r="S54" s="6">
        <v>70</v>
      </c>
      <c r="T54" s="6">
        <f t="shared" si="39"/>
        <v>125</v>
      </c>
      <c r="U54" s="16"/>
      <c r="X54" s="6">
        <v>1</v>
      </c>
      <c r="Y54" s="6">
        <v>8</v>
      </c>
      <c r="Z54" s="6">
        <v>70</v>
      </c>
      <c r="AA54" s="6">
        <f>CEILING(Z54*$D$4/100+22.5,2.5)</f>
        <v>132.5</v>
      </c>
      <c r="AB54" s="16"/>
      <c r="AE54" s="6">
        <v>1</v>
      </c>
      <c r="AF54" s="6">
        <v>6</v>
      </c>
      <c r="AG54" s="6">
        <v>60</v>
      </c>
      <c r="AH54" s="6">
        <f t="shared" si="44"/>
        <v>122.5</v>
      </c>
      <c r="AI54" s="16"/>
      <c r="AL54" s="6">
        <v>1</v>
      </c>
      <c r="AM54" s="6">
        <v>8</v>
      </c>
      <c r="AN54" s="6">
        <v>70</v>
      </c>
      <c r="AO54" s="6">
        <f t="shared" si="41"/>
        <v>145</v>
      </c>
      <c r="AP54" s="16"/>
      <c r="AS54" s="6">
        <v>1</v>
      </c>
      <c r="AT54" s="6">
        <v>8</v>
      </c>
      <c r="AU54" s="6">
        <v>70</v>
      </c>
      <c r="AV54" s="6">
        <f>CEILING(AU54*$D$4/100+40,2.5)</f>
        <v>150</v>
      </c>
      <c r="AW54" s="16"/>
      <c r="AZ54" s="6">
        <v>1</v>
      </c>
      <c r="BA54" s="6">
        <v>6</v>
      </c>
      <c r="BB54" s="6">
        <v>60</v>
      </c>
      <c r="BC54" s="6">
        <f t="shared" si="45"/>
        <v>142.5</v>
      </c>
      <c r="BD54" s="16"/>
    </row>
    <row r="55" spans="1:56" x14ac:dyDescent="0.25">
      <c r="A55" s="14">
        <v>4</v>
      </c>
      <c r="B55" s="13" t="s">
        <v>17</v>
      </c>
      <c r="C55" s="14">
        <v>2</v>
      </c>
      <c r="D55" s="14">
        <v>10</v>
      </c>
      <c r="E55" s="13"/>
      <c r="F55" s="13" t="s">
        <v>16</v>
      </c>
      <c r="G55" s="19" t="s">
        <v>18</v>
      </c>
      <c r="H55" s="14">
        <v>2</v>
      </c>
      <c r="I55" s="13" t="s">
        <v>12</v>
      </c>
      <c r="J55" s="14">
        <v>2</v>
      </c>
      <c r="K55" s="14">
        <v>10</v>
      </c>
      <c r="L55" s="13"/>
      <c r="M55" s="13"/>
      <c r="N55" s="19" t="s">
        <v>13</v>
      </c>
      <c r="Q55" s="6">
        <v>1</v>
      </c>
      <c r="R55" s="6">
        <v>4</v>
      </c>
      <c r="S55" s="6">
        <v>70</v>
      </c>
      <c r="T55" s="6">
        <f t="shared" si="39"/>
        <v>125</v>
      </c>
      <c r="U55" s="17" t="s">
        <v>11</v>
      </c>
      <c r="X55" s="6">
        <v>1</v>
      </c>
      <c r="Y55" s="6">
        <v>4</v>
      </c>
      <c r="Z55" s="6">
        <v>70</v>
      </c>
      <c r="AA55" s="6">
        <f t="shared" ref="AA55:AA56" si="46">CEILING(Z55*$D$4/100+22.5,2.5)</f>
        <v>132.5</v>
      </c>
      <c r="AB55" s="17" t="s">
        <v>11</v>
      </c>
      <c r="AE55" s="6">
        <v>1</v>
      </c>
      <c r="AF55" s="6">
        <v>8</v>
      </c>
      <c r="AG55" s="6">
        <v>70</v>
      </c>
      <c r="AH55" s="6">
        <f>CEILING(AG55*$D$4/100+27.5,2.5)</f>
        <v>137.5</v>
      </c>
      <c r="AI55" s="16"/>
      <c r="AL55" s="6">
        <v>1</v>
      </c>
      <c r="AM55" s="6">
        <v>4</v>
      </c>
      <c r="AN55" s="6">
        <v>70</v>
      </c>
      <c r="AO55" s="6">
        <f t="shared" ref="AO55:AO58" si="47">CEILING(AN55*$D$4/100+35,2.5)</f>
        <v>145</v>
      </c>
      <c r="AP55" s="17" t="s">
        <v>11</v>
      </c>
      <c r="AS55" s="6">
        <v>1</v>
      </c>
      <c r="AT55" s="6">
        <v>4</v>
      </c>
      <c r="AU55" s="6">
        <v>70</v>
      </c>
      <c r="AV55" s="6">
        <f t="shared" ref="AV55:AV56" si="48">CEILING(AU55*$D$4/100+40,2.5)</f>
        <v>150</v>
      </c>
      <c r="AW55" s="17" t="s">
        <v>11</v>
      </c>
      <c r="AZ55" s="6">
        <v>1</v>
      </c>
      <c r="BA55" s="6">
        <v>8</v>
      </c>
      <c r="BB55" s="6">
        <v>70</v>
      </c>
      <c r="BC55" s="6">
        <f>CEILING(BB55*$D$4/100+47.5,2.5)</f>
        <v>157.5</v>
      </c>
      <c r="BD55" s="16"/>
    </row>
    <row r="56" spans="1:56" x14ac:dyDescent="0.25">
      <c r="A56" s="9"/>
      <c r="B56" s="9"/>
      <c r="C56" s="9"/>
      <c r="D56" s="9"/>
      <c r="E56" s="9"/>
      <c r="F56" s="9"/>
      <c r="G56" s="30"/>
      <c r="H56" s="14">
        <v>3</v>
      </c>
      <c r="I56" s="13" t="s">
        <v>14</v>
      </c>
      <c r="J56" s="14">
        <v>2</v>
      </c>
      <c r="K56" s="14">
        <v>5</v>
      </c>
      <c r="L56" s="13"/>
      <c r="M56" s="13"/>
      <c r="N56" s="19" t="s">
        <v>15</v>
      </c>
      <c r="O56" s="13"/>
      <c r="P56" s="13"/>
      <c r="Q56" s="14">
        <v>1</v>
      </c>
      <c r="R56" s="14">
        <v>4</v>
      </c>
      <c r="S56" s="14">
        <v>70</v>
      </c>
      <c r="T56" s="14">
        <f t="shared" si="39"/>
        <v>125</v>
      </c>
      <c r="U56" s="18"/>
      <c r="V56" s="13"/>
      <c r="W56" s="13"/>
      <c r="X56" s="14">
        <v>1</v>
      </c>
      <c r="Y56" s="14">
        <v>4</v>
      </c>
      <c r="Z56" s="14">
        <v>70</v>
      </c>
      <c r="AA56" s="6">
        <f t="shared" si="46"/>
        <v>132.5</v>
      </c>
      <c r="AB56" s="18"/>
      <c r="AE56" s="6">
        <v>1</v>
      </c>
      <c r="AF56" s="6">
        <v>4</v>
      </c>
      <c r="AG56" s="6">
        <v>70</v>
      </c>
      <c r="AH56" s="6">
        <f t="shared" ref="AH56:AH57" si="49">CEILING(AG56*$D$4/100+27.5,2.5)</f>
        <v>137.5</v>
      </c>
      <c r="AI56" s="17" t="s">
        <v>11</v>
      </c>
      <c r="AJ56" s="13"/>
      <c r="AK56" s="13"/>
      <c r="AL56" s="14">
        <v>1</v>
      </c>
      <c r="AM56" s="14">
        <v>4</v>
      </c>
      <c r="AN56" s="14">
        <v>70</v>
      </c>
      <c r="AO56" s="6">
        <f t="shared" si="47"/>
        <v>145</v>
      </c>
      <c r="AP56" s="18"/>
      <c r="AQ56" s="13"/>
      <c r="AR56" s="13"/>
      <c r="AS56" s="14">
        <v>1</v>
      </c>
      <c r="AT56" s="14">
        <v>4</v>
      </c>
      <c r="AU56" s="14">
        <v>70</v>
      </c>
      <c r="AV56" s="6">
        <f t="shared" si="48"/>
        <v>150</v>
      </c>
      <c r="AW56" s="18"/>
      <c r="AZ56" s="6">
        <v>1</v>
      </c>
      <c r="BA56" s="6">
        <v>4</v>
      </c>
      <c r="BB56" s="6">
        <v>70</v>
      </c>
      <c r="BC56" s="6">
        <f t="shared" ref="BC56:BC57" si="50">CEILING(BB56*$D$4/100+47.5,2.5)</f>
        <v>157.5</v>
      </c>
      <c r="BD56" s="17" t="s">
        <v>11</v>
      </c>
    </row>
    <row r="57" spans="1:56" x14ac:dyDescent="0.25">
      <c r="A57" s="26"/>
      <c r="B57" s="26"/>
      <c r="C57" s="26"/>
      <c r="D57" s="26"/>
      <c r="E57" s="26"/>
      <c r="F57" s="26"/>
      <c r="G57" s="29"/>
      <c r="H57" s="14">
        <v>4</v>
      </c>
      <c r="I57" s="13" t="s">
        <v>17</v>
      </c>
      <c r="J57" s="14">
        <v>2</v>
      </c>
      <c r="K57" s="14">
        <v>10</v>
      </c>
      <c r="L57" s="13"/>
      <c r="M57" s="13" t="s">
        <v>16</v>
      </c>
      <c r="N57" s="19" t="s">
        <v>18</v>
      </c>
      <c r="O57" s="14">
        <v>2</v>
      </c>
      <c r="P57" s="13" t="s">
        <v>12</v>
      </c>
      <c r="Q57" s="14">
        <v>2</v>
      </c>
      <c r="R57" s="14">
        <v>10</v>
      </c>
      <c r="S57" s="13"/>
      <c r="T57" s="13"/>
      <c r="U57" s="19" t="s">
        <v>13</v>
      </c>
      <c r="V57" s="14">
        <v>2</v>
      </c>
      <c r="W57" s="13" t="s">
        <v>12</v>
      </c>
      <c r="X57" s="14">
        <v>2</v>
      </c>
      <c r="Y57" s="14">
        <v>10</v>
      </c>
      <c r="Z57" s="13"/>
      <c r="AA57" s="37"/>
      <c r="AB57" s="19" t="s">
        <v>13</v>
      </c>
      <c r="AC57" s="13"/>
      <c r="AD57" s="13"/>
      <c r="AE57" s="14">
        <v>1</v>
      </c>
      <c r="AF57" s="14">
        <v>4</v>
      </c>
      <c r="AG57" s="14">
        <v>70</v>
      </c>
      <c r="AH57" s="14">
        <f t="shared" si="49"/>
        <v>137.5</v>
      </c>
      <c r="AI57" s="18"/>
      <c r="AJ57" s="14">
        <v>2</v>
      </c>
      <c r="AK57" s="13" t="s">
        <v>12</v>
      </c>
      <c r="AL57" s="14">
        <v>2</v>
      </c>
      <c r="AM57" s="14">
        <v>10</v>
      </c>
      <c r="AN57" s="13"/>
      <c r="AO57" s="37"/>
      <c r="AP57" s="19" t="s">
        <v>13</v>
      </c>
      <c r="AQ57" s="14">
        <v>2</v>
      </c>
      <c r="AR57" s="13" t="s">
        <v>12</v>
      </c>
      <c r="AS57" s="14">
        <v>2</v>
      </c>
      <c r="AT57" s="14">
        <v>10</v>
      </c>
      <c r="AU57" s="13"/>
      <c r="AV57" s="13"/>
      <c r="AW57" s="19" t="s">
        <v>13</v>
      </c>
      <c r="AX57" s="13"/>
      <c r="AY57" s="13"/>
      <c r="AZ57" s="14">
        <v>1</v>
      </c>
      <c r="BA57" s="14">
        <v>4</v>
      </c>
      <c r="BB57" s="14">
        <v>70</v>
      </c>
      <c r="BC57" s="6">
        <f t="shared" si="50"/>
        <v>157.5</v>
      </c>
      <c r="BD57" s="18"/>
    </row>
    <row r="58" spans="1:56" x14ac:dyDescent="0.25">
      <c r="A58" s="36" t="s">
        <v>25</v>
      </c>
      <c r="B58" s="37"/>
      <c r="C58" s="38" t="s">
        <v>6</v>
      </c>
      <c r="D58" s="38" t="s">
        <v>7</v>
      </c>
      <c r="E58" s="38" t="s">
        <v>8</v>
      </c>
      <c r="F58" s="38" t="s">
        <v>9</v>
      </c>
      <c r="G58" s="39" t="s">
        <v>10</v>
      </c>
      <c r="H58" s="26"/>
      <c r="I58" s="26"/>
      <c r="J58" s="26"/>
      <c r="K58" s="26"/>
      <c r="L58" s="26"/>
      <c r="M58" s="26"/>
      <c r="N58" s="29"/>
      <c r="O58" s="14">
        <v>3</v>
      </c>
      <c r="P58" s="13" t="s">
        <v>14</v>
      </c>
      <c r="Q58" s="14">
        <v>2</v>
      </c>
      <c r="R58" s="14">
        <v>5</v>
      </c>
      <c r="S58" s="13"/>
      <c r="T58" s="13"/>
      <c r="U58" s="19" t="s">
        <v>15</v>
      </c>
      <c r="V58" s="14">
        <v>3</v>
      </c>
      <c r="W58" s="13" t="s">
        <v>14</v>
      </c>
      <c r="X58" s="14">
        <v>2</v>
      </c>
      <c r="Y58" s="14">
        <v>5</v>
      </c>
      <c r="Z58" s="13"/>
      <c r="AA58" s="13"/>
      <c r="AB58" s="19" t="s">
        <v>15</v>
      </c>
      <c r="AC58" s="14">
        <v>2</v>
      </c>
      <c r="AD58" s="13" t="s">
        <v>12</v>
      </c>
      <c r="AE58" s="14">
        <v>2</v>
      </c>
      <c r="AF58" s="14">
        <v>10</v>
      </c>
      <c r="AG58" s="13"/>
      <c r="AH58" s="13"/>
      <c r="AI58" s="19" t="s">
        <v>13</v>
      </c>
      <c r="AJ58" s="14">
        <v>3</v>
      </c>
      <c r="AK58" s="13" t="s">
        <v>14</v>
      </c>
      <c r="AL58" s="14">
        <v>2</v>
      </c>
      <c r="AM58" s="14">
        <v>5</v>
      </c>
      <c r="AN58" s="13"/>
      <c r="AO58" s="13"/>
      <c r="AP58" s="19" t="s">
        <v>15</v>
      </c>
      <c r="AQ58" s="14">
        <v>3</v>
      </c>
      <c r="AR58" s="13" t="s">
        <v>14</v>
      </c>
      <c r="AS58" s="14">
        <v>2</v>
      </c>
      <c r="AT58" s="14">
        <v>5</v>
      </c>
      <c r="AU58" s="13"/>
      <c r="AV58" s="13"/>
      <c r="AW58" s="19" t="s">
        <v>15</v>
      </c>
      <c r="AX58" s="14">
        <v>2</v>
      </c>
      <c r="AY58" s="13" t="s">
        <v>12</v>
      </c>
      <c r="AZ58" s="14">
        <v>2</v>
      </c>
      <c r="BA58" s="14">
        <v>10</v>
      </c>
      <c r="BB58" s="13"/>
      <c r="BC58" s="37"/>
      <c r="BD58" s="19" t="s">
        <v>13</v>
      </c>
    </row>
    <row r="59" spans="1:56" x14ac:dyDescent="0.25">
      <c r="A59" s="6">
        <v>1</v>
      </c>
      <c r="B59" t="s">
        <v>5</v>
      </c>
      <c r="C59" s="6">
        <v>3</v>
      </c>
      <c r="D59" s="6">
        <v>8</v>
      </c>
      <c r="E59" s="6">
        <v>0</v>
      </c>
      <c r="F59" s="6">
        <f>0*E59+20</f>
        <v>20</v>
      </c>
      <c r="G59" s="16"/>
      <c r="H59" s="36" t="s">
        <v>25</v>
      </c>
      <c r="I59" s="37"/>
      <c r="J59" s="38" t="s">
        <v>6</v>
      </c>
      <c r="K59" s="38" t="s">
        <v>7</v>
      </c>
      <c r="L59" s="38" t="s">
        <v>8</v>
      </c>
      <c r="M59" s="38" t="s">
        <v>9</v>
      </c>
      <c r="N59" s="39" t="s">
        <v>10</v>
      </c>
      <c r="O59" s="14">
        <v>4</v>
      </c>
      <c r="P59" s="13" t="s">
        <v>17</v>
      </c>
      <c r="Q59" s="25">
        <v>2</v>
      </c>
      <c r="R59" s="14">
        <v>10</v>
      </c>
      <c r="S59" s="13"/>
      <c r="T59" s="13" t="s">
        <v>16</v>
      </c>
      <c r="U59" s="19" t="s">
        <v>18</v>
      </c>
      <c r="V59" s="14">
        <v>4</v>
      </c>
      <c r="W59" s="14" t="s">
        <v>17</v>
      </c>
      <c r="X59" s="14">
        <v>2</v>
      </c>
      <c r="Y59" s="14">
        <v>10</v>
      </c>
      <c r="Z59" s="13"/>
      <c r="AA59" s="13" t="s">
        <v>16</v>
      </c>
      <c r="AB59" s="19" t="s">
        <v>18</v>
      </c>
      <c r="AC59" s="14">
        <v>3</v>
      </c>
      <c r="AD59" s="13" t="s">
        <v>14</v>
      </c>
      <c r="AE59" s="14">
        <v>2</v>
      </c>
      <c r="AF59" s="14">
        <v>5</v>
      </c>
      <c r="AG59" s="13"/>
      <c r="AH59" s="13"/>
      <c r="AI59" s="19" t="s">
        <v>15</v>
      </c>
      <c r="AJ59" s="14">
        <v>4</v>
      </c>
      <c r="AK59" s="13" t="s">
        <v>17</v>
      </c>
      <c r="AL59" s="14">
        <v>2</v>
      </c>
      <c r="AM59" s="14">
        <v>10</v>
      </c>
      <c r="AN59" s="13"/>
      <c r="AO59" s="13" t="s">
        <v>16</v>
      </c>
      <c r="AP59" s="19" t="s">
        <v>18</v>
      </c>
      <c r="AQ59" s="14">
        <v>4</v>
      </c>
      <c r="AR59" s="13" t="s">
        <v>17</v>
      </c>
      <c r="AS59" s="14">
        <v>2</v>
      </c>
      <c r="AT59" s="14">
        <v>10</v>
      </c>
      <c r="AU59" s="13"/>
      <c r="AV59" s="13" t="s">
        <v>16</v>
      </c>
      <c r="AW59" s="19" t="s">
        <v>18</v>
      </c>
      <c r="AX59" s="14">
        <v>3</v>
      </c>
      <c r="AY59" s="13" t="s">
        <v>14</v>
      </c>
      <c r="AZ59" s="14">
        <v>2</v>
      </c>
      <c r="BA59" s="14">
        <v>5</v>
      </c>
      <c r="BB59" s="13"/>
      <c r="BC59" s="13"/>
      <c r="BD59" s="19" t="s">
        <v>15</v>
      </c>
    </row>
    <row r="60" spans="1:56" x14ac:dyDescent="0.25">
      <c r="C60" s="6">
        <v>2</v>
      </c>
      <c r="D60" s="6">
        <v>6</v>
      </c>
      <c r="E60" s="6">
        <v>30</v>
      </c>
      <c r="F60" s="6">
        <f t="shared" ref="F60:F62" si="51">CEILING(E60*$D$4/100+5,2.5)</f>
        <v>52.5</v>
      </c>
      <c r="G60" s="16"/>
      <c r="H60" s="6">
        <v>1</v>
      </c>
      <c r="I60" t="s">
        <v>5</v>
      </c>
      <c r="J60" s="6">
        <v>3</v>
      </c>
      <c r="K60" s="6">
        <v>8</v>
      </c>
      <c r="L60" s="6">
        <v>0</v>
      </c>
      <c r="M60" s="6">
        <f>0*L60+20</f>
        <v>20</v>
      </c>
      <c r="N60" s="16"/>
      <c r="O60" s="26"/>
      <c r="P60" s="26"/>
      <c r="Q60" s="50"/>
      <c r="R60" s="24"/>
      <c r="S60" s="26"/>
      <c r="T60" s="26"/>
      <c r="U60" s="31"/>
      <c r="V60" s="9"/>
      <c r="W60" s="9"/>
      <c r="X60" s="10"/>
      <c r="Y60" s="9"/>
      <c r="Z60" s="9"/>
      <c r="AA60" s="9"/>
      <c r="AB60" s="30"/>
      <c r="AC60" s="14">
        <v>4</v>
      </c>
      <c r="AD60" s="13" t="s">
        <v>17</v>
      </c>
      <c r="AE60" s="14">
        <v>2</v>
      </c>
      <c r="AF60" s="14">
        <v>10</v>
      </c>
      <c r="AG60" s="13"/>
      <c r="AH60" s="13" t="s">
        <v>16</v>
      </c>
      <c r="AI60" s="19" t="s">
        <v>18</v>
      </c>
      <c r="AJ60" s="58"/>
      <c r="AK60" s="27"/>
      <c r="AL60" s="27"/>
      <c r="AM60" s="27"/>
      <c r="AN60" s="27"/>
      <c r="AO60" s="27"/>
      <c r="AP60" s="53"/>
      <c r="AQ60" s="51"/>
      <c r="AR60" s="9"/>
      <c r="AS60" s="10"/>
      <c r="AT60" s="9"/>
      <c r="AU60" s="9"/>
      <c r="AV60" s="9"/>
      <c r="AW60" s="30"/>
      <c r="AX60" s="14">
        <v>4</v>
      </c>
      <c r="AY60" s="13" t="s">
        <v>17</v>
      </c>
      <c r="AZ60" s="14">
        <v>2</v>
      </c>
      <c r="BA60" s="14">
        <v>10</v>
      </c>
      <c r="BB60" s="13"/>
      <c r="BC60" s="13" t="s">
        <v>16</v>
      </c>
      <c r="BD60" s="19" t="s">
        <v>18</v>
      </c>
    </row>
    <row r="61" spans="1:56" x14ac:dyDescent="0.25">
      <c r="C61" s="6">
        <v>2</v>
      </c>
      <c r="D61" s="6">
        <v>6</v>
      </c>
      <c r="E61" s="6">
        <v>50</v>
      </c>
      <c r="F61" s="6">
        <f t="shared" si="51"/>
        <v>82.5</v>
      </c>
      <c r="G61" s="16"/>
      <c r="J61" s="6">
        <v>2</v>
      </c>
      <c r="K61" s="6">
        <v>6</v>
      </c>
      <c r="L61" s="6">
        <v>17.5</v>
      </c>
      <c r="M61" s="6">
        <f t="shared" ref="M61:M67" si="52">CEILING(L61*$D$4/100+10,2.5)</f>
        <v>37.5</v>
      </c>
      <c r="N61" s="16"/>
      <c r="O61" s="36" t="s">
        <v>25</v>
      </c>
      <c r="P61" s="37"/>
      <c r="Q61" s="38" t="s">
        <v>6</v>
      </c>
      <c r="R61" s="38" t="s">
        <v>7</v>
      </c>
      <c r="S61" s="38" t="s">
        <v>8</v>
      </c>
      <c r="T61" s="38" t="s">
        <v>9</v>
      </c>
      <c r="U61" s="39" t="s">
        <v>10</v>
      </c>
      <c r="V61" s="26"/>
      <c r="W61" s="26"/>
      <c r="X61" s="26"/>
      <c r="Y61" s="26"/>
      <c r="Z61" s="26"/>
      <c r="AA61" s="26"/>
      <c r="AB61" s="29"/>
      <c r="AC61" s="26"/>
      <c r="AD61" s="26"/>
      <c r="AE61" s="26"/>
      <c r="AF61" s="26"/>
      <c r="AG61" s="26"/>
      <c r="AH61" s="26"/>
      <c r="AI61" s="29"/>
      <c r="AJ61" s="33" t="s">
        <v>25</v>
      </c>
      <c r="AK61" s="13"/>
      <c r="AL61" s="34" t="s">
        <v>6</v>
      </c>
      <c r="AM61" s="34" t="s">
        <v>7</v>
      </c>
      <c r="AN61" s="34" t="s">
        <v>8</v>
      </c>
      <c r="AO61" s="34" t="s">
        <v>9</v>
      </c>
      <c r="AP61" s="35" t="s">
        <v>10</v>
      </c>
      <c r="AQ61" s="57"/>
      <c r="AR61" s="26"/>
      <c r="AS61" s="26"/>
      <c r="AT61" s="26"/>
      <c r="AU61" s="26"/>
      <c r="AV61" s="26"/>
      <c r="AW61" s="29"/>
      <c r="AX61" s="9"/>
      <c r="AY61" s="27"/>
      <c r="AZ61" s="27"/>
      <c r="BA61" s="27"/>
      <c r="BB61" s="27"/>
      <c r="BC61" s="27"/>
      <c r="BD61" s="53"/>
    </row>
    <row r="62" spans="1:56" x14ac:dyDescent="0.25">
      <c r="C62" s="6">
        <v>1</v>
      </c>
      <c r="D62" s="6">
        <v>6</v>
      </c>
      <c r="E62" s="6">
        <v>60</v>
      </c>
      <c r="F62" s="6">
        <f t="shared" si="51"/>
        <v>100</v>
      </c>
      <c r="G62" s="16"/>
      <c r="J62" s="6">
        <v>2</v>
      </c>
      <c r="K62" s="6">
        <v>6</v>
      </c>
      <c r="L62" s="6">
        <v>30</v>
      </c>
      <c r="M62" s="6">
        <f t="shared" si="52"/>
        <v>57.5</v>
      </c>
      <c r="N62" s="16"/>
      <c r="O62" s="6">
        <v>1</v>
      </c>
      <c r="P62" t="s">
        <v>5</v>
      </c>
      <c r="Q62" s="6">
        <v>3</v>
      </c>
      <c r="R62" s="6">
        <v>8</v>
      </c>
      <c r="S62" s="6">
        <v>0</v>
      </c>
      <c r="T62" s="6">
        <f>0*S62+20</f>
        <v>20</v>
      </c>
      <c r="U62" s="16"/>
      <c r="V62" s="33" t="s">
        <v>25</v>
      </c>
      <c r="W62" s="13"/>
      <c r="X62" s="34" t="s">
        <v>6</v>
      </c>
      <c r="Y62" s="34" t="s">
        <v>7</v>
      </c>
      <c r="Z62" s="34" t="s">
        <v>8</v>
      </c>
      <c r="AA62" s="34" t="s">
        <v>9</v>
      </c>
      <c r="AB62" s="35" t="s">
        <v>10</v>
      </c>
      <c r="AC62" s="33" t="s">
        <v>25</v>
      </c>
      <c r="AD62" s="13"/>
      <c r="AE62" s="34" t="s">
        <v>6</v>
      </c>
      <c r="AF62" s="34" t="s">
        <v>7</v>
      </c>
      <c r="AG62" s="34" t="s">
        <v>8</v>
      </c>
      <c r="AH62" s="34" t="s">
        <v>9</v>
      </c>
      <c r="AI62" s="35" t="s">
        <v>10</v>
      </c>
      <c r="AJ62" s="6">
        <v>1</v>
      </c>
      <c r="AK62" t="s">
        <v>5</v>
      </c>
      <c r="AL62" s="6">
        <v>3</v>
      </c>
      <c r="AM62" s="6">
        <v>8</v>
      </c>
      <c r="AN62" s="6">
        <v>0</v>
      </c>
      <c r="AO62" s="6">
        <f>0*AN62+20</f>
        <v>20</v>
      </c>
      <c r="AP62" s="16"/>
      <c r="AQ62" s="56" t="s">
        <v>25</v>
      </c>
      <c r="AR62" s="13"/>
      <c r="AS62" s="34" t="s">
        <v>6</v>
      </c>
      <c r="AT62" s="34" t="s">
        <v>7</v>
      </c>
      <c r="AU62" s="34" t="s">
        <v>8</v>
      </c>
      <c r="AV62" s="34" t="s">
        <v>9</v>
      </c>
      <c r="AW62" s="35" t="s">
        <v>10</v>
      </c>
      <c r="AX62" s="56" t="s">
        <v>25</v>
      </c>
      <c r="AY62" s="13"/>
      <c r="AZ62" s="34" t="s">
        <v>6</v>
      </c>
      <c r="BA62" s="34" t="s">
        <v>7</v>
      </c>
      <c r="BB62" s="34" t="s">
        <v>8</v>
      </c>
      <c r="BC62" s="34" t="s">
        <v>9</v>
      </c>
      <c r="BD62" s="35" t="s">
        <v>10</v>
      </c>
    </row>
    <row r="63" spans="1:56" x14ac:dyDescent="0.25">
      <c r="C63" s="6">
        <v>1</v>
      </c>
      <c r="D63" s="6">
        <v>8</v>
      </c>
      <c r="E63" s="6">
        <v>70</v>
      </c>
      <c r="F63" s="6">
        <f>CEILING(E63*$D$4/100+5,2.5)</f>
        <v>115</v>
      </c>
      <c r="G63" s="16"/>
      <c r="J63" s="6">
        <v>2</v>
      </c>
      <c r="K63" s="6">
        <v>6</v>
      </c>
      <c r="L63" s="6">
        <v>50</v>
      </c>
      <c r="M63" s="6">
        <f t="shared" si="52"/>
        <v>87.5</v>
      </c>
      <c r="N63" s="16"/>
      <c r="Q63" s="6">
        <v>2</v>
      </c>
      <c r="R63" s="6">
        <v>6</v>
      </c>
      <c r="S63" s="6">
        <v>15</v>
      </c>
      <c r="T63" s="6">
        <f t="shared" ref="T63:T66" si="53">CEILING(S63*$D$4/100+17.5,2.5)</f>
        <v>42.5</v>
      </c>
      <c r="U63" s="16"/>
      <c r="V63" s="6">
        <v>1</v>
      </c>
      <c r="W63" t="s">
        <v>5</v>
      </c>
      <c r="X63" s="6">
        <v>3</v>
      </c>
      <c r="Y63" s="6">
        <v>8</v>
      </c>
      <c r="Z63" s="6">
        <v>0</v>
      </c>
      <c r="AA63" s="6">
        <f>0*Z63+20</f>
        <v>20</v>
      </c>
      <c r="AB63" s="16"/>
      <c r="AC63" s="6">
        <v>1</v>
      </c>
      <c r="AD63" t="s">
        <v>5</v>
      </c>
      <c r="AE63" s="6">
        <v>3</v>
      </c>
      <c r="AF63" s="6">
        <v>8</v>
      </c>
      <c r="AG63" s="6">
        <v>0</v>
      </c>
      <c r="AH63" s="6">
        <f>0*AG63+20</f>
        <v>20</v>
      </c>
      <c r="AI63" s="16"/>
      <c r="AL63" s="6">
        <v>2</v>
      </c>
      <c r="AM63" s="6">
        <v>6</v>
      </c>
      <c r="AN63" s="6">
        <v>15</v>
      </c>
      <c r="AO63" s="6">
        <f t="shared" ref="AO63:AO66" si="54">CEILING(AN63*$D$4/100+35,2.5)</f>
        <v>60</v>
      </c>
      <c r="AP63" s="16"/>
      <c r="AQ63" s="61">
        <v>1</v>
      </c>
      <c r="AR63" t="s">
        <v>5</v>
      </c>
      <c r="AS63" s="6">
        <v>3</v>
      </c>
      <c r="AT63" s="6">
        <v>8</v>
      </c>
      <c r="AU63" s="6">
        <v>0</v>
      </c>
      <c r="AV63" s="6">
        <f>0*AU63+20</f>
        <v>20</v>
      </c>
      <c r="AW63" s="16"/>
      <c r="AX63" s="61">
        <v>1</v>
      </c>
      <c r="AY63" t="s">
        <v>5</v>
      </c>
      <c r="AZ63" s="6">
        <v>3</v>
      </c>
      <c r="BA63" s="6">
        <v>8</v>
      </c>
      <c r="BB63" s="6">
        <v>0</v>
      </c>
      <c r="BC63" s="6">
        <f>0*BB63+20</f>
        <v>20</v>
      </c>
      <c r="BD63" s="16"/>
    </row>
    <row r="64" spans="1:56" x14ac:dyDescent="0.25">
      <c r="C64" s="6">
        <v>1</v>
      </c>
      <c r="D64" s="6">
        <v>4</v>
      </c>
      <c r="E64" s="6">
        <v>70</v>
      </c>
      <c r="F64" s="6">
        <f t="shared" ref="F64:F65" si="55">CEILING(E64*$D$4/100+5,2.5)</f>
        <v>115</v>
      </c>
      <c r="G64" s="17" t="s">
        <v>11</v>
      </c>
      <c r="J64" s="6">
        <v>1</v>
      </c>
      <c r="K64" s="6">
        <v>6</v>
      </c>
      <c r="L64" s="6">
        <v>60</v>
      </c>
      <c r="M64" s="6">
        <f t="shared" si="52"/>
        <v>105</v>
      </c>
      <c r="N64" s="16"/>
      <c r="Q64" s="6">
        <v>2</v>
      </c>
      <c r="R64" s="6">
        <v>6</v>
      </c>
      <c r="S64" s="6">
        <v>30</v>
      </c>
      <c r="T64" s="6">
        <f t="shared" si="53"/>
        <v>65</v>
      </c>
      <c r="U64" s="16"/>
      <c r="X64" s="6">
        <v>2</v>
      </c>
      <c r="Y64" s="6">
        <v>6</v>
      </c>
      <c r="Z64" s="6">
        <v>15</v>
      </c>
      <c r="AA64" s="6">
        <f>CEILING(Z64*$D$4/100+22.5,2.5)</f>
        <v>47.5</v>
      </c>
      <c r="AB64" s="16"/>
      <c r="AE64" s="6">
        <v>2</v>
      </c>
      <c r="AF64" s="6">
        <v>6</v>
      </c>
      <c r="AG64" s="6">
        <v>15</v>
      </c>
      <c r="AH64" s="6">
        <f t="shared" ref="AH64:AH67" si="56">CEILING(AG64*$D$4/100+30,2.5)</f>
        <v>55</v>
      </c>
      <c r="AI64" s="16"/>
      <c r="AL64" s="6">
        <v>2</v>
      </c>
      <c r="AM64" s="6">
        <v>6</v>
      </c>
      <c r="AN64" s="6">
        <v>30</v>
      </c>
      <c r="AO64" s="6">
        <f t="shared" si="54"/>
        <v>82.5</v>
      </c>
      <c r="AP64" s="16"/>
      <c r="AQ64" s="46"/>
      <c r="AS64" s="6">
        <v>2</v>
      </c>
      <c r="AT64" s="6">
        <v>6</v>
      </c>
      <c r="AU64" s="6">
        <v>15</v>
      </c>
      <c r="AV64" s="6">
        <f t="shared" ref="AV64:AV68" si="57">CEILING(AU64*$D$4/100+42.5,2.5)</f>
        <v>67.5</v>
      </c>
      <c r="AW64" s="16"/>
      <c r="AX64" s="46"/>
      <c r="AZ64" s="6">
        <v>2</v>
      </c>
      <c r="BA64" s="6">
        <v>6</v>
      </c>
      <c r="BB64" s="6">
        <v>15</v>
      </c>
      <c r="BC64" s="6">
        <f t="shared" ref="BC64:BC67" si="58">CEILING(BB64*$D$4/100+47.5,2.5)</f>
        <v>72.5</v>
      </c>
      <c r="BD64" s="16"/>
    </row>
    <row r="65" spans="1:56" x14ac:dyDescent="0.25">
      <c r="A65" s="13"/>
      <c r="B65" s="13"/>
      <c r="C65" s="14">
        <v>1</v>
      </c>
      <c r="D65" s="14">
        <v>4</v>
      </c>
      <c r="E65" s="14">
        <v>70</v>
      </c>
      <c r="F65" s="14">
        <f t="shared" si="55"/>
        <v>115</v>
      </c>
      <c r="G65" s="18"/>
      <c r="J65" s="6">
        <v>1</v>
      </c>
      <c r="K65" s="6">
        <v>8</v>
      </c>
      <c r="L65" s="6">
        <v>70</v>
      </c>
      <c r="M65" s="6">
        <f t="shared" si="52"/>
        <v>120</v>
      </c>
      <c r="N65" s="16"/>
      <c r="Q65" s="6">
        <v>2</v>
      </c>
      <c r="R65" s="6">
        <v>6</v>
      </c>
      <c r="S65" s="6">
        <v>50</v>
      </c>
      <c r="T65" s="6">
        <f t="shared" si="53"/>
        <v>95</v>
      </c>
      <c r="U65" s="16"/>
      <c r="X65" s="6">
        <v>2</v>
      </c>
      <c r="Y65" s="6">
        <v>6</v>
      </c>
      <c r="Z65" s="6">
        <v>30</v>
      </c>
      <c r="AA65" s="6">
        <f>CEILING(Z65*$D$4/100+22.5,2.5)</f>
        <v>70</v>
      </c>
      <c r="AB65" s="16"/>
      <c r="AE65" s="6">
        <v>2</v>
      </c>
      <c r="AF65" s="6">
        <v>6</v>
      </c>
      <c r="AG65" s="6">
        <v>30</v>
      </c>
      <c r="AH65" s="6">
        <f t="shared" si="56"/>
        <v>77.5</v>
      </c>
      <c r="AI65" s="16"/>
      <c r="AL65" s="6">
        <v>1</v>
      </c>
      <c r="AM65" s="6">
        <v>6</v>
      </c>
      <c r="AN65" s="6">
        <v>50</v>
      </c>
      <c r="AO65" s="6">
        <f t="shared" si="54"/>
        <v>112.5</v>
      </c>
      <c r="AP65" s="16"/>
      <c r="AQ65" s="46"/>
      <c r="AS65" s="6">
        <v>2</v>
      </c>
      <c r="AT65" s="6">
        <v>6</v>
      </c>
      <c r="AU65" s="6">
        <v>30</v>
      </c>
      <c r="AV65" s="6">
        <f t="shared" si="57"/>
        <v>90</v>
      </c>
      <c r="AW65" s="16"/>
      <c r="AX65" s="46"/>
      <c r="AZ65" s="6">
        <v>2</v>
      </c>
      <c r="BA65" s="6">
        <v>6</v>
      </c>
      <c r="BB65" s="6">
        <v>30</v>
      </c>
      <c r="BC65" s="6">
        <f t="shared" si="58"/>
        <v>95</v>
      </c>
      <c r="BD65" s="16"/>
    </row>
    <row r="66" spans="1:56" x14ac:dyDescent="0.25">
      <c r="A66" s="14">
        <v>2</v>
      </c>
      <c r="B66" s="13" t="s">
        <v>12</v>
      </c>
      <c r="C66" s="14">
        <v>2</v>
      </c>
      <c r="D66" s="14">
        <v>10</v>
      </c>
      <c r="E66" s="13"/>
      <c r="F66" s="13"/>
      <c r="G66" s="19" t="s">
        <v>13</v>
      </c>
      <c r="J66" s="6">
        <v>1</v>
      </c>
      <c r="K66" s="6">
        <v>4</v>
      </c>
      <c r="L66" s="6">
        <v>70</v>
      </c>
      <c r="M66" s="6">
        <f t="shared" si="52"/>
        <v>120</v>
      </c>
      <c r="N66" s="17" t="s">
        <v>11</v>
      </c>
      <c r="Q66" s="6">
        <v>1</v>
      </c>
      <c r="R66" s="6">
        <v>6</v>
      </c>
      <c r="S66" s="6">
        <v>60</v>
      </c>
      <c r="T66" s="6">
        <f t="shared" si="53"/>
        <v>112.5</v>
      </c>
      <c r="U66" s="16"/>
      <c r="X66" s="6">
        <v>2</v>
      </c>
      <c r="Y66" s="6">
        <v>6</v>
      </c>
      <c r="Z66" s="6">
        <v>50</v>
      </c>
      <c r="AA66" s="6">
        <f>CEILING(Z66*$D$4/100+22.5,2.5)</f>
        <v>100</v>
      </c>
      <c r="AB66" s="16"/>
      <c r="AE66" s="6">
        <v>1</v>
      </c>
      <c r="AF66" s="6">
        <v>6</v>
      </c>
      <c r="AG66" s="6">
        <v>50</v>
      </c>
      <c r="AH66" s="6">
        <f t="shared" si="56"/>
        <v>107.5</v>
      </c>
      <c r="AI66" s="16"/>
      <c r="AL66" s="6">
        <v>1</v>
      </c>
      <c r="AM66" s="6">
        <v>6</v>
      </c>
      <c r="AN66" s="6">
        <v>60</v>
      </c>
      <c r="AO66" s="6">
        <f t="shared" si="54"/>
        <v>130</v>
      </c>
      <c r="AP66" s="16"/>
      <c r="AQ66" s="46"/>
      <c r="AS66" s="6">
        <v>1</v>
      </c>
      <c r="AT66" s="6">
        <v>6</v>
      </c>
      <c r="AU66" s="6">
        <v>50</v>
      </c>
      <c r="AV66" s="6">
        <f t="shared" si="57"/>
        <v>120</v>
      </c>
      <c r="AW66" s="16"/>
      <c r="AX66" s="46"/>
      <c r="AZ66" s="6">
        <v>1</v>
      </c>
      <c r="BA66" s="6">
        <v>6</v>
      </c>
      <c r="BB66" s="6">
        <v>50</v>
      </c>
      <c r="BC66" s="6">
        <f t="shared" si="58"/>
        <v>125</v>
      </c>
      <c r="BD66" s="16"/>
    </row>
    <row r="67" spans="1:56" x14ac:dyDescent="0.25">
      <c r="A67" s="14">
        <v>3</v>
      </c>
      <c r="B67" s="13" t="s">
        <v>14</v>
      </c>
      <c r="C67" s="14">
        <v>2</v>
      </c>
      <c r="D67" s="14">
        <v>5</v>
      </c>
      <c r="E67" s="13"/>
      <c r="F67" s="13"/>
      <c r="G67" s="19" t="s">
        <v>15</v>
      </c>
      <c r="H67" s="13"/>
      <c r="I67" s="13"/>
      <c r="J67" s="14">
        <v>1</v>
      </c>
      <c r="K67" s="14">
        <v>4</v>
      </c>
      <c r="L67" s="14">
        <v>70</v>
      </c>
      <c r="M67" s="14">
        <f t="shared" si="52"/>
        <v>120</v>
      </c>
      <c r="N67" s="18"/>
      <c r="Q67" s="6">
        <v>1</v>
      </c>
      <c r="R67" s="6">
        <v>8</v>
      </c>
      <c r="S67" s="6">
        <v>70</v>
      </c>
      <c r="T67" s="6">
        <f>CEILING(S67*$D$4/100+17.5,2.5)</f>
        <v>127.5</v>
      </c>
      <c r="U67" s="16"/>
      <c r="X67" s="6">
        <v>1</v>
      </c>
      <c r="Y67" s="6">
        <v>6</v>
      </c>
      <c r="Z67" s="6">
        <v>60</v>
      </c>
      <c r="AA67" s="6">
        <f>CEILING(Z67*$D$4/100+22.5,2.5)</f>
        <v>117.5</v>
      </c>
      <c r="AB67" s="16"/>
      <c r="AE67" s="6">
        <v>1</v>
      </c>
      <c r="AF67" s="6">
        <v>6</v>
      </c>
      <c r="AG67" s="6">
        <v>60</v>
      </c>
      <c r="AH67" s="6">
        <f t="shared" si="56"/>
        <v>125</v>
      </c>
      <c r="AI67" s="16"/>
      <c r="AL67" s="6">
        <v>1</v>
      </c>
      <c r="AM67" s="6">
        <v>8</v>
      </c>
      <c r="AN67" s="6">
        <v>70</v>
      </c>
      <c r="AO67" s="6">
        <f>CEILING(AN67*$D$4/100+35,2.5)</f>
        <v>145</v>
      </c>
      <c r="AP67" s="16"/>
      <c r="AQ67" s="46"/>
      <c r="AS67" s="6">
        <v>1</v>
      </c>
      <c r="AT67" s="6">
        <v>6</v>
      </c>
      <c r="AU67" s="6">
        <v>60</v>
      </c>
      <c r="AV67" s="6">
        <f t="shared" si="57"/>
        <v>137.5</v>
      </c>
      <c r="AW67" s="16"/>
      <c r="AX67" s="46"/>
      <c r="AZ67" s="6">
        <v>1</v>
      </c>
      <c r="BA67" s="6">
        <v>6</v>
      </c>
      <c r="BB67" s="6">
        <v>60</v>
      </c>
      <c r="BC67" s="6">
        <f t="shared" si="58"/>
        <v>142.5</v>
      </c>
      <c r="BD67" s="16"/>
    </row>
    <row r="68" spans="1:56" x14ac:dyDescent="0.25">
      <c r="A68" s="14">
        <v>4</v>
      </c>
      <c r="B68" s="13" t="s">
        <v>17</v>
      </c>
      <c r="C68" s="14">
        <v>2</v>
      </c>
      <c r="D68" s="14">
        <v>10</v>
      </c>
      <c r="E68" s="13"/>
      <c r="F68" s="13" t="s">
        <v>16</v>
      </c>
      <c r="G68" s="19" t="s">
        <v>18</v>
      </c>
      <c r="H68" s="14">
        <v>2</v>
      </c>
      <c r="I68" s="13" t="s">
        <v>12</v>
      </c>
      <c r="J68" s="14">
        <v>2</v>
      </c>
      <c r="K68" s="14">
        <v>10</v>
      </c>
      <c r="L68" s="13"/>
      <c r="M68" s="13"/>
      <c r="N68" s="19" t="s">
        <v>13</v>
      </c>
      <c r="Q68" s="6">
        <v>1</v>
      </c>
      <c r="R68" s="6">
        <v>4</v>
      </c>
      <c r="S68" s="6">
        <v>70</v>
      </c>
      <c r="T68" s="6">
        <f t="shared" ref="T68:T69" si="59">CEILING(S68*$D$4/100+17.5,2.5)</f>
        <v>127.5</v>
      </c>
      <c r="U68" s="17" t="s">
        <v>11</v>
      </c>
      <c r="X68" s="6">
        <v>1</v>
      </c>
      <c r="Y68" s="6">
        <v>8</v>
      </c>
      <c r="Z68" s="6">
        <v>70</v>
      </c>
      <c r="AA68" s="6">
        <f>CEILING(Z68*$D$4/100+22.5,2.5)</f>
        <v>132.5</v>
      </c>
      <c r="AB68" s="16"/>
      <c r="AE68" s="6">
        <v>1</v>
      </c>
      <c r="AF68" s="6">
        <v>8</v>
      </c>
      <c r="AG68" s="6">
        <v>70</v>
      </c>
      <c r="AH68" s="6">
        <f>CEILING(AG68*$D$4/100+30,2.5)</f>
        <v>140</v>
      </c>
      <c r="AI68" s="16"/>
      <c r="AL68" s="6">
        <v>1</v>
      </c>
      <c r="AM68" s="6">
        <v>4</v>
      </c>
      <c r="AN68" s="6">
        <v>70</v>
      </c>
      <c r="AO68" s="6">
        <f t="shared" ref="AO68:AO69" si="60">CEILING(AN68*$D$4/100+35,2.5)</f>
        <v>145</v>
      </c>
      <c r="AP68" s="17" t="s">
        <v>11</v>
      </c>
      <c r="AQ68" s="46"/>
      <c r="AS68" s="6">
        <v>1</v>
      </c>
      <c r="AT68" s="6">
        <v>8</v>
      </c>
      <c r="AU68" s="6">
        <v>70</v>
      </c>
      <c r="AV68" s="6">
        <f t="shared" si="57"/>
        <v>152.5</v>
      </c>
      <c r="AW68" s="16"/>
      <c r="AX68" s="46"/>
      <c r="AZ68" s="6">
        <v>1</v>
      </c>
      <c r="BA68" s="6">
        <v>8</v>
      </c>
      <c r="BB68" s="6">
        <v>70</v>
      </c>
      <c r="BC68" s="6">
        <f>CEILING(BB68*$D$4/100+47.5,2.5)</f>
        <v>157.5</v>
      </c>
      <c r="BD68" s="16"/>
    </row>
    <row r="69" spans="1:56" x14ac:dyDescent="0.25">
      <c r="H69" s="59">
        <v>3</v>
      </c>
      <c r="I69" s="13" t="s">
        <v>14</v>
      </c>
      <c r="J69" s="14">
        <v>2</v>
      </c>
      <c r="K69" s="14">
        <v>5</v>
      </c>
      <c r="L69" s="13"/>
      <c r="M69" s="13"/>
      <c r="N69" s="19" t="s">
        <v>15</v>
      </c>
      <c r="O69" s="13"/>
      <c r="P69" s="13"/>
      <c r="Q69" s="14">
        <v>1</v>
      </c>
      <c r="R69" s="14">
        <v>4</v>
      </c>
      <c r="S69" s="14">
        <v>70</v>
      </c>
      <c r="T69" s="6">
        <f t="shared" si="59"/>
        <v>127.5</v>
      </c>
      <c r="U69" s="18"/>
      <c r="X69" s="6">
        <v>1</v>
      </c>
      <c r="Y69" s="6">
        <v>4</v>
      </c>
      <c r="Z69" s="6">
        <v>70</v>
      </c>
      <c r="AA69" s="6">
        <f>CEILING(Z69*$D$4/100+22.5,2.5)</f>
        <v>132.5</v>
      </c>
      <c r="AB69" s="17" t="s">
        <v>11</v>
      </c>
      <c r="AE69" s="6">
        <v>1</v>
      </c>
      <c r="AF69" s="6">
        <v>4</v>
      </c>
      <c r="AG69" s="6">
        <v>70</v>
      </c>
      <c r="AH69" s="6">
        <f t="shared" ref="AH69:AH70" si="61">CEILING(AG69*$D$4/100+30,2.5)</f>
        <v>140</v>
      </c>
      <c r="AI69" s="17" t="s">
        <v>11</v>
      </c>
      <c r="AJ69" s="13"/>
      <c r="AK69" s="13"/>
      <c r="AL69" s="14">
        <v>1</v>
      </c>
      <c r="AM69" s="14">
        <v>4</v>
      </c>
      <c r="AN69" s="14">
        <v>70</v>
      </c>
      <c r="AO69" s="14">
        <f t="shared" si="60"/>
        <v>145</v>
      </c>
      <c r="AP69" s="18"/>
      <c r="AQ69" s="46"/>
      <c r="AS69" s="6">
        <v>1</v>
      </c>
      <c r="AT69" s="6">
        <v>4</v>
      </c>
      <c r="AU69" s="6">
        <v>70</v>
      </c>
      <c r="AV69" s="6">
        <f t="shared" ref="AV69:AV70" si="62">CEILING(AU69*$D$4/100+42.5,2.5)</f>
        <v>152.5</v>
      </c>
      <c r="AW69" s="17" t="s">
        <v>11</v>
      </c>
      <c r="AX69" s="46"/>
      <c r="AZ69" s="6">
        <v>1</v>
      </c>
      <c r="BA69" s="6">
        <v>4</v>
      </c>
      <c r="BB69" s="6">
        <v>70</v>
      </c>
      <c r="BC69" s="6">
        <f t="shared" ref="BC69:BC70" si="63">CEILING(BB69*$D$4/100+47.5,2.5)</f>
        <v>157.5</v>
      </c>
      <c r="BD69" s="17" t="s">
        <v>11</v>
      </c>
    </row>
    <row r="70" spans="1:56" x14ac:dyDescent="0.25">
      <c r="H70" s="59">
        <v>4</v>
      </c>
      <c r="I70" s="37" t="s">
        <v>17</v>
      </c>
      <c r="J70" s="25">
        <v>2</v>
      </c>
      <c r="K70" s="25">
        <v>10</v>
      </c>
      <c r="L70" s="37"/>
      <c r="M70" s="13" t="s">
        <v>16</v>
      </c>
      <c r="N70" s="19" t="s">
        <v>18</v>
      </c>
      <c r="O70" s="14">
        <v>2</v>
      </c>
      <c r="P70" s="13" t="s">
        <v>12</v>
      </c>
      <c r="Q70" s="14">
        <v>2</v>
      </c>
      <c r="R70" s="14">
        <v>10</v>
      </c>
      <c r="S70" s="13"/>
      <c r="T70" s="37"/>
      <c r="U70" s="19" t="s">
        <v>13</v>
      </c>
      <c r="V70" s="13"/>
      <c r="W70" s="13"/>
      <c r="X70" s="14">
        <v>1</v>
      </c>
      <c r="Y70" s="14">
        <v>4</v>
      </c>
      <c r="Z70" s="14">
        <v>70</v>
      </c>
      <c r="AA70" s="14">
        <f>CEILING(Z70*$D$4/100+22.5,2.5)</f>
        <v>132.5</v>
      </c>
      <c r="AB70" s="18"/>
      <c r="AC70" s="13"/>
      <c r="AD70" s="13"/>
      <c r="AE70" s="14">
        <v>1</v>
      </c>
      <c r="AF70" s="14">
        <v>4</v>
      </c>
      <c r="AG70" s="14">
        <v>70</v>
      </c>
      <c r="AH70" s="6">
        <f t="shared" si="61"/>
        <v>140</v>
      </c>
      <c r="AI70" s="18"/>
      <c r="AJ70" s="14">
        <v>2</v>
      </c>
      <c r="AK70" s="13" t="s">
        <v>12</v>
      </c>
      <c r="AL70" s="14">
        <v>2</v>
      </c>
      <c r="AM70" s="14">
        <v>10</v>
      </c>
      <c r="AN70" s="13"/>
      <c r="AO70" s="13"/>
      <c r="AP70" s="19" t="s">
        <v>13</v>
      </c>
      <c r="AQ70" s="55"/>
      <c r="AR70" s="13"/>
      <c r="AS70" s="14">
        <v>1</v>
      </c>
      <c r="AT70" s="14">
        <v>4</v>
      </c>
      <c r="AU70" s="14">
        <v>70</v>
      </c>
      <c r="AV70" s="6">
        <f t="shared" si="62"/>
        <v>152.5</v>
      </c>
      <c r="AW70" s="18"/>
      <c r="AX70" s="55"/>
      <c r="AY70" s="13"/>
      <c r="AZ70" s="14">
        <v>1</v>
      </c>
      <c r="BA70" s="14">
        <v>4</v>
      </c>
      <c r="BB70" s="14">
        <v>70</v>
      </c>
      <c r="BC70" s="6">
        <f t="shared" si="63"/>
        <v>157.5</v>
      </c>
      <c r="BD70" s="18"/>
    </row>
    <row r="71" spans="1:56" x14ac:dyDescent="0.25">
      <c r="H71" s="6"/>
      <c r="O71" s="59">
        <v>3</v>
      </c>
      <c r="P71" s="13" t="s">
        <v>14</v>
      </c>
      <c r="Q71" s="14">
        <v>2</v>
      </c>
      <c r="R71" s="14">
        <v>5</v>
      </c>
      <c r="S71" s="13"/>
      <c r="T71" s="13"/>
      <c r="U71" s="19" t="s">
        <v>15</v>
      </c>
      <c r="V71" s="14">
        <v>2</v>
      </c>
      <c r="W71" s="13" t="s">
        <v>12</v>
      </c>
      <c r="X71" s="14">
        <v>2</v>
      </c>
      <c r="Y71" s="14">
        <v>10</v>
      </c>
      <c r="Z71" s="13"/>
      <c r="AA71" s="13"/>
      <c r="AB71" s="19" t="s">
        <v>13</v>
      </c>
      <c r="AC71" s="14">
        <v>2</v>
      </c>
      <c r="AD71" s="13" t="s">
        <v>12</v>
      </c>
      <c r="AE71" s="14">
        <v>2</v>
      </c>
      <c r="AF71" s="14">
        <v>10</v>
      </c>
      <c r="AG71" s="13"/>
      <c r="AH71" s="37"/>
      <c r="AI71" s="19" t="s">
        <v>13</v>
      </c>
      <c r="AJ71" s="14">
        <v>3</v>
      </c>
      <c r="AK71" s="13" t="s">
        <v>14</v>
      </c>
      <c r="AL71" s="14">
        <v>2</v>
      </c>
      <c r="AM71" s="14">
        <v>5</v>
      </c>
      <c r="AN71" s="13"/>
      <c r="AO71" s="13"/>
      <c r="AP71" s="19" t="s">
        <v>15</v>
      </c>
      <c r="AQ71" s="62">
        <v>2</v>
      </c>
      <c r="AR71" s="13" t="s">
        <v>12</v>
      </c>
      <c r="AS71" s="14">
        <v>2</v>
      </c>
      <c r="AT71" s="14">
        <v>10</v>
      </c>
      <c r="AU71" s="13"/>
      <c r="AV71" s="37"/>
      <c r="AW71" s="19" t="s">
        <v>13</v>
      </c>
      <c r="AX71" s="62">
        <v>2</v>
      </c>
      <c r="AY71" s="13" t="s">
        <v>12</v>
      </c>
      <c r="AZ71" s="14">
        <v>2</v>
      </c>
      <c r="BA71" s="14">
        <v>10</v>
      </c>
      <c r="BB71" s="13"/>
      <c r="BC71" s="37"/>
      <c r="BD71" s="19" t="s">
        <v>13</v>
      </c>
    </row>
    <row r="72" spans="1:56" x14ac:dyDescent="0.25">
      <c r="O72" s="59">
        <v>4</v>
      </c>
      <c r="P72" s="37" t="s">
        <v>17</v>
      </c>
      <c r="Q72" s="25">
        <v>2</v>
      </c>
      <c r="R72" s="25">
        <v>10</v>
      </c>
      <c r="S72" s="37"/>
      <c r="T72" s="13" t="s">
        <v>16</v>
      </c>
      <c r="U72" s="19" t="s">
        <v>18</v>
      </c>
      <c r="V72" s="14">
        <v>3</v>
      </c>
      <c r="W72" s="13" t="s">
        <v>14</v>
      </c>
      <c r="X72" s="14">
        <v>2</v>
      </c>
      <c r="Y72" s="14">
        <v>5</v>
      </c>
      <c r="Z72" s="13"/>
      <c r="AA72" s="13"/>
      <c r="AB72" s="19" t="s">
        <v>15</v>
      </c>
      <c r="AC72" s="14">
        <v>3</v>
      </c>
      <c r="AD72" s="13" t="s">
        <v>14</v>
      </c>
      <c r="AE72" s="14">
        <v>2</v>
      </c>
      <c r="AF72" s="14">
        <v>5</v>
      </c>
      <c r="AG72" s="13"/>
      <c r="AH72" s="13"/>
      <c r="AI72" s="19" t="s">
        <v>15</v>
      </c>
      <c r="AJ72" s="14">
        <v>4</v>
      </c>
      <c r="AK72" s="13" t="s">
        <v>17</v>
      </c>
      <c r="AL72" s="14">
        <v>2</v>
      </c>
      <c r="AM72" s="25">
        <v>10</v>
      </c>
      <c r="AN72" s="13"/>
      <c r="AO72" s="13" t="s">
        <v>16</v>
      </c>
      <c r="AP72" s="19" t="s">
        <v>18</v>
      </c>
      <c r="AQ72" s="62">
        <v>3</v>
      </c>
      <c r="AR72" s="13" t="s">
        <v>14</v>
      </c>
      <c r="AS72" s="14">
        <v>2</v>
      </c>
      <c r="AT72" s="14">
        <v>5</v>
      </c>
      <c r="AU72" s="13"/>
      <c r="AV72" s="13"/>
      <c r="AW72" s="19" t="s">
        <v>15</v>
      </c>
      <c r="AX72" s="62">
        <v>3</v>
      </c>
      <c r="AY72" s="13" t="s">
        <v>14</v>
      </c>
      <c r="AZ72" s="14">
        <v>2</v>
      </c>
      <c r="BA72" s="14">
        <v>5</v>
      </c>
      <c r="BB72" s="13"/>
      <c r="BC72" s="13"/>
      <c r="BD72" s="19" t="s">
        <v>15</v>
      </c>
    </row>
    <row r="73" spans="1:56" x14ac:dyDescent="0.25">
      <c r="V73" s="59">
        <v>4</v>
      </c>
      <c r="W73" s="13" t="s">
        <v>17</v>
      </c>
      <c r="X73" s="14">
        <v>2</v>
      </c>
      <c r="Y73" s="14">
        <v>10</v>
      </c>
      <c r="Z73" s="13"/>
      <c r="AA73" s="13" t="s">
        <v>16</v>
      </c>
      <c r="AB73" s="19" t="s">
        <v>18</v>
      </c>
      <c r="AC73" s="14">
        <v>4</v>
      </c>
      <c r="AD73" s="13" t="s">
        <v>17</v>
      </c>
      <c r="AE73" s="14">
        <v>2</v>
      </c>
      <c r="AF73" s="25">
        <v>10</v>
      </c>
      <c r="AG73" s="13"/>
      <c r="AH73" s="13" t="s">
        <v>16</v>
      </c>
      <c r="AI73" s="19" t="s">
        <v>18</v>
      </c>
      <c r="AQ73" s="62">
        <v>4</v>
      </c>
      <c r="AR73" s="13" t="s">
        <v>17</v>
      </c>
      <c r="AS73" s="14">
        <v>2</v>
      </c>
      <c r="AT73" s="14">
        <v>10</v>
      </c>
      <c r="AU73" s="13"/>
      <c r="AV73" s="13" t="s">
        <v>16</v>
      </c>
      <c r="AW73" s="19" t="s">
        <v>18</v>
      </c>
      <c r="AX73" s="62">
        <v>4</v>
      </c>
      <c r="AY73" s="13" t="s">
        <v>17</v>
      </c>
      <c r="AZ73" s="14">
        <v>2</v>
      </c>
      <c r="BA73" s="14">
        <v>10</v>
      </c>
      <c r="BB73" s="13"/>
      <c r="BC73" s="13" t="s">
        <v>16</v>
      </c>
      <c r="BD73" s="19" t="s">
        <v>18</v>
      </c>
    </row>
    <row r="97" spans="9:9" x14ac:dyDescent="0.25">
      <c r="I97" s="11"/>
    </row>
    <row r="122" spans="9:9" x14ac:dyDescent="0.25">
      <c r="I122" s="8"/>
    </row>
    <row r="340" spans="8:8" x14ac:dyDescent="0.25">
      <c r="H340" s="3"/>
    </row>
    <row r="446" spans="2:2" x14ac:dyDescent="0.25">
      <c r="B446" s="3"/>
    </row>
    <row r="495" spans="9:9" x14ac:dyDescent="0.25">
      <c r="I495" s="13"/>
    </row>
  </sheetData>
  <pageMargins left="0.7" right="0.7" top="0.75" bottom="0.75" header="0.3" footer="0.3"/>
  <pageSetup paperSize="9" orientation="portrait" r:id="rId1"/>
  <ignoredErrors>
    <ignoredError sqref="F3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</dc:creator>
  <cp:lastModifiedBy>Andreas</cp:lastModifiedBy>
  <dcterms:created xsi:type="dcterms:W3CDTF">2014-06-20T15:22:49Z</dcterms:created>
  <dcterms:modified xsi:type="dcterms:W3CDTF">2014-06-20T23:17:34Z</dcterms:modified>
</cp:coreProperties>
</file>