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Wendler 531" sheetId="1" r:id="rId1"/>
  </sheets>
  <calcPr calcId="152511"/>
</workbook>
</file>

<file path=xl/calcChain.xml><?xml version="1.0" encoding="utf-8"?>
<calcChain xmlns="http://schemas.openxmlformats.org/spreadsheetml/2006/main">
  <c r="W12" i="1" l="1"/>
  <c r="W11" i="1"/>
  <c r="W9" i="1"/>
  <c r="W10" i="1"/>
  <c r="W8" i="1"/>
  <c r="W7" i="1"/>
  <c r="W33" i="1"/>
  <c r="W32" i="1"/>
  <c r="W31" i="1"/>
  <c r="W30" i="1"/>
  <c r="W29" i="1"/>
  <c r="W28" i="1"/>
  <c r="W26" i="1"/>
  <c r="W25" i="1"/>
  <c r="W24" i="1"/>
  <c r="W23" i="1"/>
  <c r="W22" i="1"/>
  <c r="W21" i="1"/>
  <c r="W19" i="1"/>
  <c r="W18" i="1"/>
  <c r="W17" i="1"/>
  <c r="W16" i="1"/>
  <c r="W15" i="1"/>
  <c r="W14" i="1"/>
  <c r="U33" i="1" l="1"/>
  <c r="T33" i="1"/>
  <c r="S33" i="1"/>
  <c r="Q33" i="1"/>
  <c r="P33" i="1"/>
  <c r="O33" i="1"/>
  <c r="M33" i="1"/>
  <c r="L33" i="1"/>
  <c r="K33" i="1"/>
  <c r="I33" i="1"/>
  <c r="H33" i="1"/>
  <c r="G33" i="1"/>
  <c r="U32" i="1"/>
  <c r="T32" i="1"/>
  <c r="S32" i="1"/>
  <c r="Q32" i="1"/>
  <c r="P32" i="1"/>
  <c r="O32" i="1"/>
  <c r="M32" i="1"/>
  <c r="L32" i="1"/>
  <c r="K32" i="1"/>
  <c r="I32" i="1"/>
  <c r="H32" i="1"/>
  <c r="G32" i="1"/>
  <c r="U31" i="1"/>
  <c r="T31" i="1"/>
  <c r="S31" i="1"/>
  <c r="Q31" i="1"/>
  <c r="P31" i="1"/>
  <c r="O31" i="1"/>
  <c r="M31" i="1"/>
  <c r="L31" i="1"/>
  <c r="K31" i="1"/>
  <c r="I31" i="1"/>
  <c r="H31" i="1"/>
  <c r="G31" i="1"/>
  <c r="U30" i="1"/>
  <c r="T30" i="1"/>
  <c r="S30" i="1"/>
  <c r="Q30" i="1"/>
  <c r="P30" i="1"/>
  <c r="O30" i="1"/>
  <c r="M30" i="1"/>
  <c r="L30" i="1"/>
  <c r="K30" i="1"/>
  <c r="I30" i="1"/>
  <c r="H30" i="1"/>
  <c r="G30" i="1"/>
  <c r="U29" i="1"/>
  <c r="T29" i="1"/>
  <c r="S29" i="1"/>
  <c r="Q29" i="1"/>
  <c r="P29" i="1"/>
  <c r="O29" i="1"/>
  <c r="M29" i="1"/>
  <c r="L29" i="1"/>
  <c r="K29" i="1"/>
  <c r="I29" i="1"/>
  <c r="H29" i="1"/>
  <c r="G29" i="1"/>
  <c r="U28" i="1"/>
  <c r="T28" i="1"/>
  <c r="S28" i="1"/>
  <c r="Q28" i="1"/>
  <c r="P28" i="1"/>
  <c r="O28" i="1"/>
  <c r="M28" i="1"/>
  <c r="L28" i="1"/>
  <c r="K28" i="1"/>
  <c r="I28" i="1"/>
  <c r="H28" i="1"/>
  <c r="G28" i="1"/>
  <c r="U26" i="1"/>
  <c r="T26" i="1"/>
  <c r="S26" i="1"/>
  <c r="Q26" i="1"/>
  <c r="P26" i="1"/>
  <c r="O26" i="1"/>
  <c r="M26" i="1"/>
  <c r="L26" i="1"/>
  <c r="K26" i="1"/>
  <c r="I26" i="1"/>
  <c r="H26" i="1"/>
  <c r="G26" i="1"/>
  <c r="U25" i="1"/>
  <c r="T25" i="1"/>
  <c r="S25" i="1"/>
  <c r="Q25" i="1"/>
  <c r="P25" i="1"/>
  <c r="O25" i="1"/>
  <c r="M25" i="1"/>
  <c r="L25" i="1"/>
  <c r="K25" i="1"/>
  <c r="I25" i="1"/>
  <c r="H25" i="1"/>
  <c r="G25" i="1"/>
  <c r="U24" i="1"/>
  <c r="T24" i="1"/>
  <c r="S24" i="1"/>
  <c r="Q24" i="1"/>
  <c r="P24" i="1"/>
  <c r="O24" i="1"/>
  <c r="M24" i="1"/>
  <c r="L24" i="1"/>
  <c r="K24" i="1"/>
  <c r="I24" i="1"/>
  <c r="H24" i="1"/>
  <c r="G24" i="1"/>
  <c r="U23" i="1"/>
  <c r="T23" i="1"/>
  <c r="S23" i="1"/>
  <c r="Q23" i="1"/>
  <c r="P23" i="1"/>
  <c r="O23" i="1"/>
  <c r="M23" i="1"/>
  <c r="L23" i="1"/>
  <c r="K23" i="1"/>
  <c r="I23" i="1"/>
  <c r="H23" i="1"/>
  <c r="G23" i="1"/>
  <c r="U22" i="1"/>
  <c r="T22" i="1"/>
  <c r="S22" i="1"/>
  <c r="Q22" i="1"/>
  <c r="P22" i="1"/>
  <c r="O22" i="1"/>
  <c r="M22" i="1"/>
  <c r="L22" i="1"/>
  <c r="K22" i="1"/>
  <c r="I22" i="1"/>
  <c r="H22" i="1"/>
  <c r="G22" i="1"/>
  <c r="U21" i="1"/>
  <c r="T21" i="1"/>
  <c r="S21" i="1"/>
  <c r="Q21" i="1"/>
  <c r="P21" i="1"/>
  <c r="O21" i="1"/>
  <c r="M21" i="1"/>
  <c r="L21" i="1"/>
  <c r="K21" i="1"/>
  <c r="I21" i="1"/>
  <c r="H21" i="1"/>
  <c r="G21" i="1"/>
  <c r="U19" i="1"/>
  <c r="T19" i="1"/>
  <c r="S19" i="1"/>
  <c r="Q19" i="1"/>
  <c r="P19" i="1"/>
  <c r="O19" i="1"/>
  <c r="M19" i="1"/>
  <c r="L19" i="1"/>
  <c r="K19" i="1"/>
  <c r="I19" i="1"/>
  <c r="H19" i="1"/>
  <c r="G19" i="1"/>
  <c r="U18" i="1"/>
  <c r="T18" i="1"/>
  <c r="S18" i="1"/>
  <c r="Q18" i="1"/>
  <c r="P18" i="1"/>
  <c r="O18" i="1"/>
  <c r="M18" i="1"/>
  <c r="L18" i="1"/>
  <c r="K18" i="1"/>
  <c r="I18" i="1"/>
  <c r="H18" i="1"/>
  <c r="G18" i="1"/>
  <c r="U17" i="1"/>
  <c r="T17" i="1"/>
  <c r="S17" i="1"/>
  <c r="Q17" i="1"/>
  <c r="P17" i="1"/>
  <c r="O17" i="1"/>
  <c r="M17" i="1"/>
  <c r="L17" i="1"/>
  <c r="K17" i="1"/>
  <c r="I17" i="1"/>
  <c r="H17" i="1"/>
  <c r="G17" i="1"/>
  <c r="U16" i="1"/>
  <c r="T16" i="1"/>
  <c r="S16" i="1"/>
  <c r="Q16" i="1"/>
  <c r="P16" i="1"/>
  <c r="O16" i="1"/>
  <c r="M16" i="1"/>
  <c r="L16" i="1"/>
  <c r="K16" i="1"/>
  <c r="I16" i="1"/>
  <c r="H16" i="1"/>
  <c r="G16" i="1"/>
  <c r="U15" i="1"/>
  <c r="T15" i="1"/>
  <c r="S15" i="1"/>
  <c r="Q15" i="1"/>
  <c r="P15" i="1"/>
  <c r="O15" i="1"/>
  <c r="M15" i="1"/>
  <c r="L15" i="1"/>
  <c r="K15" i="1"/>
  <c r="I15" i="1"/>
  <c r="H15" i="1"/>
  <c r="G15" i="1"/>
  <c r="U14" i="1"/>
  <c r="T14" i="1"/>
  <c r="S14" i="1"/>
  <c r="Q14" i="1"/>
  <c r="P14" i="1"/>
  <c r="O14" i="1"/>
  <c r="M14" i="1"/>
  <c r="L14" i="1"/>
  <c r="K14" i="1"/>
  <c r="I14" i="1"/>
  <c r="H14" i="1"/>
  <c r="G14" i="1"/>
  <c r="U12" i="1"/>
  <c r="T12" i="1"/>
  <c r="S12" i="1"/>
  <c r="Q12" i="1"/>
  <c r="P12" i="1"/>
  <c r="O12" i="1"/>
  <c r="M12" i="1"/>
  <c r="L12" i="1"/>
  <c r="K12" i="1"/>
  <c r="I12" i="1"/>
  <c r="H12" i="1"/>
  <c r="G12" i="1"/>
  <c r="U11" i="1"/>
  <c r="T11" i="1"/>
  <c r="S11" i="1"/>
  <c r="Q11" i="1"/>
  <c r="P11" i="1"/>
  <c r="O11" i="1"/>
  <c r="M11" i="1"/>
  <c r="L11" i="1"/>
  <c r="K11" i="1"/>
  <c r="I11" i="1"/>
  <c r="H11" i="1"/>
  <c r="G11" i="1"/>
  <c r="U10" i="1"/>
  <c r="T10" i="1"/>
  <c r="S10" i="1"/>
  <c r="Q10" i="1"/>
  <c r="P10" i="1"/>
  <c r="O10" i="1"/>
  <c r="M10" i="1"/>
  <c r="L10" i="1"/>
  <c r="K10" i="1"/>
  <c r="I10" i="1"/>
  <c r="H10" i="1"/>
  <c r="G10" i="1"/>
  <c r="U9" i="1"/>
  <c r="T9" i="1"/>
  <c r="S9" i="1"/>
  <c r="Q9" i="1"/>
  <c r="P9" i="1"/>
  <c r="O9" i="1"/>
  <c r="M9" i="1"/>
  <c r="L9" i="1"/>
  <c r="K9" i="1"/>
  <c r="I9" i="1"/>
  <c r="H9" i="1"/>
  <c r="G9" i="1"/>
  <c r="U8" i="1"/>
  <c r="T8" i="1"/>
  <c r="S8" i="1"/>
  <c r="Q8" i="1"/>
  <c r="P8" i="1"/>
  <c r="O8" i="1"/>
  <c r="M8" i="1"/>
  <c r="L8" i="1"/>
  <c r="K8" i="1"/>
  <c r="I8" i="1"/>
  <c r="H8" i="1"/>
  <c r="G8" i="1"/>
  <c r="U7" i="1"/>
  <c r="T7" i="1"/>
  <c r="S7" i="1"/>
  <c r="Q7" i="1"/>
  <c r="P7" i="1"/>
  <c r="O7" i="1"/>
  <c r="M7" i="1"/>
  <c r="L7" i="1"/>
  <c r="K7" i="1"/>
  <c r="I7" i="1"/>
  <c r="H7" i="1"/>
  <c r="G7" i="1"/>
</calcChain>
</file>

<file path=xl/sharedStrings.xml><?xml version="1.0" encoding="utf-8"?>
<sst xmlns="http://schemas.openxmlformats.org/spreadsheetml/2006/main" count="49" uniqueCount="44">
  <si>
    <t>"Maks"</t>
  </si>
  <si>
    <t>W1</t>
  </si>
  <si>
    <t>W2</t>
  </si>
  <si>
    <t>W3</t>
  </si>
  <si>
    <t>W4</t>
  </si>
  <si>
    <t>5x65%</t>
  </si>
  <si>
    <t>5x75%</t>
  </si>
  <si>
    <t>5x85%</t>
  </si>
  <si>
    <t>3x70%</t>
  </si>
  <si>
    <t>3x80%</t>
  </si>
  <si>
    <t>3x90%</t>
  </si>
  <si>
    <t>3x85%</t>
  </si>
  <si>
    <t>1x95%</t>
  </si>
  <si>
    <t>5x40%</t>
  </si>
  <si>
    <t>5x50%</t>
  </si>
  <si>
    <t>5x60%</t>
  </si>
  <si>
    <t>Bænkpres C1</t>
  </si>
  <si>
    <t>Bænkpres C2</t>
  </si>
  <si>
    <t>Bænkpres C3</t>
  </si>
  <si>
    <t>Bænkpres C4</t>
  </si>
  <si>
    <t>Bænkpres C5</t>
  </si>
  <si>
    <t>Bænkpres C6</t>
  </si>
  <si>
    <t>Squat C1</t>
  </si>
  <si>
    <t>Squat C2</t>
  </si>
  <si>
    <t>Squat C3</t>
  </si>
  <si>
    <t>Squat C4</t>
  </si>
  <si>
    <t>Squat C5</t>
  </si>
  <si>
    <t>Squat C6</t>
  </si>
  <si>
    <t>Military Press C1</t>
  </si>
  <si>
    <t>Military Press C2</t>
  </si>
  <si>
    <t>Military Press C3</t>
  </si>
  <si>
    <t>Military Press C4</t>
  </si>
  <si>
    <t>Military Press C5</t>
  </si>
  <si>
    <t>Military Press C6</t>
  </si>
  <si>
    <t>Dødløft C1</t>
  </si>
  <si>
    <t>Dødløft C2</t>
  </si>
  <si>
    <t>Dødløft C3</t>
  </si>
  <si>
    <t>Dødløft C4</t>
  </si>
  <si>
    <t>Dødløft C5</t>
  </si>
  <si>
    <t>Dødløft C6</t>
  </si>
  <si>
    <t>Backoff</t>
  </si>
  <si>
    <t>5/10x60%</t>
  </si>
  <si>
    <t>ThomasNielsens Wendler Template</t>
  </si>
  <si>
    <t>Wendler-14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</si>
</sst>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164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W33"/>
  <sheetViews>
    <sheetView tabSelected="1" workbookViewId="0">
      <selection activeCell="W3" sqref="W3"/>
    </sheetView>
  </sheetViews>
  <sheetFormatPr defaultRowHeight="15" x14ac:dyDescent="0.25"/>
  <cols>
    <col min="5" max="5" width="12" customWidth="1"/>
    <col min="10" max="10" width="5.5703125" customWidth="1"/>
    <col min="14" max="14" width="5.140625" customWidth="1"/>
    <col min="18" max="18" width="5" customWidth="1"/>
  </cols>
  <sheetData>
    <row r="3" spans="2:23" x14ac:dyDescent="0.25">
      <c r="H3" s="5" t="s">
        <v>1</v>
      </c>
      <c r="L3" s="5" t="s">
        <v>2</v>
      </c>
      <c r="P3" s="5" t="s">
        <v>3</v>
      </c>
      <c r="T3" s="5" t="s">
        <v>4</v>
      </c>
      <c r="W3" s="4" t="s">
        <v>40</v>
      </c>
    </row>
    <row r="4" spans="2:23" x14ac:dyDescent="0.25">
      <c r="B4" s="5" t="s">
        <v>42</v>
      </c>
      <c r="G4" t="s">
        <v>5</v>
      </c>
      <c r="H4" t="s">
        <v>6</v>
      </c>
      <c r="I4" t="s">
        <v>7</v>
      </c>
      <c r="K4" t="s">
        <v>8</v>
      </c>
      <c r="L4" t="s">
        <v>9</v>
      </c>
      <c r="M4" t="s">
        <v>10</v>
      </c>
      <c r="O4" t="s">
        <v>6</v>
      </c>
      <c r="P4" t="s">
        <v>11</v>
      </c>
      <c r="Q4" t="s">
        <v>12</v>
      </c>
      <c r="S4" t="s">
        <v>13</v>
      </c>
      <c r="T4" t="s">
        <v>14</v>
      </c>
      <c r="U4" t="s">
        <v>15</v>
      </c>
      <c r="W4" t="s">
        <v>41</v>
      </c>
    </row>
    <row r="6" spans="2:23" x14ac:dyDescent="0.25">
      <c r="B6" s="5" t="s">
        <v>43</v>
      </c>
      <c r="E6" s="5" t="s">
        <v>0</v>
      </c>
      <c r="H6" s="5" t="s">
        <v>1</v>
      </c>
      <c r="L6" s="5" t="s">
        <v>2</v>
      </c>
      <c r="P6" s="5" t="s">
        <v>3</v>
      </c>
      <c r="T6" s="5" t="s">
        <v>4</v>
      </c>
    </row>
    <row r="7" spans="2:23" x14ac:dyDescent="0.25">
      <c r="B7" s="1" t="s">
        <v>16</v>
      </c>
      <c r="E7">
        <v>126</v>
      </c>
      <c r="G7" s="3">
        <f t="shared" ref="G7:G12" si="0">SUM($E7*0.65)</f>
        <v>81.900000000000006</v>
      </c>
      <c r="H7" s="3">
        <f t="shared" ref="H7:H12" si="1">SUM($E7*0.75)</f>
        <v>94.5</v>
      </c>
      <c r="I7" s="3">
        <f t="shared" ref="I7:I12" si="2">SUM($E7*0.85)</f>
        <v>107.1</v>
      </c>
      <c r="J7" s="3"/>
      <c r="K7" s="3">
        <f t="shared" ref="K7:K12" si="3">SUM($E7*0.7)</f>
        <v>88.199999999999989</v>
      </c>
      <c r="L7" s="3">
        <f t="shared" ref="L7:L12" si="4">SUM($E7*0.8)</f>
        <v>100.80000000000001</v>
      </c>
      <c r="M7" s="3">
        <f t="shared" ref="M7:M12" si="5">SUM($E7*0.9)</f>
        <v>113.4</v>
      </c>
      <c r="N7" s="3"/>
      <c r="O7" s="3">
        <f t="shared" ref="O7:O12" si="6">SUM($E7*0.75)</f>
        <v>94.5</v>
      </c>
      <c r="P7" s="3">
        <f t="shared" ref="P7:P12" si="7">SUM($E7*0.85)</f>
        <v>107.1</v>
      </c>
      <c r="Q7" s="3">
        <f t="shared" ref="Q7:Q12" si="8">SUM($E7*0.95)</f>
        <v>119.69999999999999</v>
      </c>
      <c r="R7" s="3"/>
      <c r="S7" s="3">
        <f t="shared" ref="S7:S12" si="9">SUM($E7*0.4)</f>
        <v>50.400000000000006</v>
      </c>
      <c r="T7" s="3">
        <f t="shared" ref="T7:T12" si="10">SUM($E7*0.5)</f>
        <v>63</v>
      </c>
      <c r="U7" s="3">
        <f t="shared" ref="U7:U12" si="11">SUM($E7*0.6)</f>
        <v>75.599999999999994</v>
      </c>
      <c r="W7" s="3">
        <f t="shared" ref="W7:W12" si="12">SUM($E7*0.6)</f>
        <v>75.599999999999994</v>
      </c>
    </row>
    <row r="8" spans="2:23" x14ac:dyDescent="0.25">
      <c r="B8" s="1" t="s">
        <v>17</v>
      </c>
      <c r="E8">
        <v>128</v>
      </c>
      <c r="G8" s="3">
        <f t="shared" si="0"/>
        <v>83.2</v>
      </c>
      <c r="H8" s="3">
        <f t="shared" si="1"/>
        <v>96</v>
      </c>
      <c r="I8" s="3">
        <f t="shared" si="2"/>
        <v>108.8</v>
      </c>
      <c r="J8" s="3"/>
      <c r="K8" s="3">
        <f t="shared" si="3"/>
        <v>89.6</v>
      </c>
      <c r="L8" s="3">
        <f t="shared" si="4"/>
        <v>102.4</v>
      </c>
      <c r="M8" s="3">
        <f t="shared" si="5"/>
        <v>115.2</v>
      </c>
      <c r="N8" s="3"/>
      <c r="O8" s="3">
        <f t="shared" si="6"/>
        <v>96</v>
      </c>
      <c r="P8" s="3">
        <f t="shared" si="7"/>
        <v>108.8</v>
      </c>
      <c r="Q8" s="3">
        <f t="shared" si="8"/>
        <v>121.6</v>
      </c>
      <c r="R8" s="3"/>
      <c r="S8" s="3">
        <f t="shared" si="9"/>
        <v>51.2</v>
      </c>
      <c r="T8" s="3">
        <f t="shared" si="10"/>
        <v>64</v>
      </c>
      <c r="U8" s="3">
        <f t="shared" si="11"/>
        <v>76.8</v>
      </c>
      <c r="W8" s="3">
        <f t="shared" si="12"/>
        <v>76.8</v>
      </c>
    </row>
    <row r="9" spans="2:23" x14ac:dyDescent="0.25">
      <c r="B9" s="1" t="s">
        <v>18</v>
      </c>
      <c r="E9">
        <v>132</v>
      </c>
      <c r="G9" s="3">
        <f t="shared" si="0"/>
        <v>85.8</v>
      </c>
      <c r="H9" s="3">
        <f t="shared" si="1"/>
        <v>99</v>
      </c>
      <c r="I9" s="3">
        <f t="shared" si="2"/>
        <v>112.2</v>
      </c>
      <c r="J9" s="3"/>
      <c r="K9" s="3">
        <f t="shared" si="3"/>
        <v>92.399999999999991</v>
      </c>
      <c r="L9" s="3">
        <f t="shared" si="4"/>
        <v>105.60000000000001</v>
      </c>
      <c r="M9" s="3">
        <f t="shared" si="5"/>
        <v>118.8</v>
      </c>
      <c r="N9" s="3"/>
      <c r="O9" s="3">
        <f t="shared" si="6"/>
        <v>99</v>
      </c>
      <c r="P9" s="3">
        <f t="shared" si="7"/>
        <v>112.2</v>
      </c>
      <c r="Q9" s="3">
        <f t="shared" si="8"/>
        <v>125.39999999999999</v>
      </c>
      <c r="R9" s="3"/>
      <c r="S9" s="3">
        <f t="shared" si="9"/>
        <v>52.800000000000004</v>
      </c>
      <c r="T9" s="3">
        <f t="shared" si="10"/>
        <v>66</v>
      </c>
      <c r="U9" s="3">
        <f t="shared" si="11"/>
        <v>79.2</v>
      </c>
      <c r="W9" s="3">
        <f t="shared" si="12"/>
        <v>79.2</v>
      </c>
    </row>
    <row r="10" spans="2:23" x14ac:dyDescent="0.25">
      <c r="B10" s="1" t="s">
        <v>19</v>
      </c>
      <c r="E10">
        <v>134</v>
      </c>
      <c r="G10" s="3">
        <f t="shared" si="0"/>
        <v>87.100000000000009</v>
      </c>
      <c r="H10" s="3">
        <f t="shared" si="1"/>
        <v>100.5</v>
      </c>
      <c r="I10" s="3">
        <f t="shared" si="2"/>
        <v>113.89999999999999</v>
      </c>
      <c r="J10" s="3"/>
      <c r="K10" s="3">
        <f t="shared" si="3"/>
        <v>93.8</v>
      </c>
      <c r="L10" s="3">
        <f t="shared" si="4"/>
        <v>107.2</v>
      </c>
      <c r="M10" s="3">
        <f t="shared" si="5"/>
        <v>120.60000000000001</v>
      </c>
      <c r="N10" s="3"/>
      <c r="O10" s="3">
        <f t="shared" si="6"/>
        <v>100.5</v>
      </c>
      <c r="P10" s="3">
        <f t="shared" si="7"/>
        <v>113.89999999999999</v>
      </c>
      <c r="Q10" s="3">
        <f t="shared" si="8"/>
        <v>127.3</v>
      </c>
      <c r="R10" s="3"/>
      <c r="S10" s="3">
        <f t="shared" si="9"/>
        <v>53.6</v>
      </c>
      <c r="T10" s="3">
        <f t="shared" si="10"/>
        <v>67</v>
      </c>
      <c r="U10" s="3">
        <f t="shared" si="11"/>
        <v>80.399999999999991</v>
      </c>
      <c r="W10" s="3">
        <f t="shared" si="12"/>
        <v>80.399999999999991</v>
      </c>
    </row>
    <row r="11" spans="2:23" x14ac:dyDescent="0.25">
      <c r="B11" s="1" t="s">
        <v>20</v>
      </c>
      <c r="E11">
        <v>137</v>
      </c>
      <c r="G11" s="3">
        <f t="shared" si="0"/>
        <v>89.05</v>
      </c>
      <c r="H11" s="3">
        <f t="shared" si="1"/>
        <v>102.75</v>
      </c>
      <c r="I11" s="3">
        <f t="shared" si="2"/>
        <v>116.45</v>
      </c>
      <c r="J11" s="3"/>
      <c r="K11" s="3">
        <f t="shared" si="3"/>
        <v>95.899999999999991</v>
      </c>
      <c r="L11" s="3">
        <f t="shared" si="4"/>
        <v>109.60000000000001</v>
      </c>
      <c r="M11" s="3">
        <f t="shared" si="5"/>
        <v>123.3</v>
      </c>
      <c r="N11" s="3"/>
      <c r="O11" s="3">
        <f t="shared" si="6"/>
        <v>102.75</v>
      </c>
      <c r="P11" s="3">
        <f t="shared" si="7"/>
        <v>116.45</v>
      </c>
      <c r="Q11" s="3">
        <f t="shared" si="8"/>
        <v>130.15</v>
      </c>
      <c r="R11" s="3"/>
      <c r="S11" s="3">
        <f t="shared" si="9"/>
        <v>54.800000000000004</v>
      </c>
      <c r="T11" s="3">
        <f t="shared" si="10"/>
        <v>68.5</v>
      </c>
      <c r="U11" s="3">
        <f t="shared" si="11"/>
        <v>82.2</v>
      </c>
      <c r="W11" s="3">
        <f t="shared" si="12"/>
        <v>82.2</v>
      </c>
    </row>
    <row r="12" spans="2:23" x14ac:dyDescent="0.25">
      <c r="B12" s="1" t="s">
        <v>21</v>
      </c>
      <c r="E12">
        <v>140</v>
      </c>
      <c r="G12" s="3">
        <f t="shared" si="0"/>
        <v>91</v>
      </c>
      <c r="H12" s="3">
        <f t="shared" si="1"/>
        <v>105</v>
      </c>
      <c r="I12" s="3">
        <f t="shared" si="2"/>
        <v>119</v>
      </c>
      <c r="J12" s="3"/>
      <c r="K12" s="3">
        <f t="shared" si="3"/>
        <v>98</v>
      </c>
      <c r="L12" s="3">
        <f t="shared" si="4"/>
        <v>112</v>
      </c>
      <c r="M12" s="3">
        <f t="shared" si="5"/>
        <v>126</v>
      </c>
      <c r="N12" s="3"/>
      <c r="O12" s="3">
        <f t="shared" si="6"/>
        <v>105</v>
      </c>
      <c r="P12" s="3">
        <f t="shared" si="7"/>
        <v>119</v>
      </c>
      <c r="Q12" s="3">
        <f t="shared" si="8"/>
        <v>133</v>
      </c>
      <c r="R12" s="3"/>
      <c r="S12" s="3">
        <f t="shared" si="9"/>
        <v>56</v>
      </c>
      <c r="T12" s="3">
        <f t="shared" si="10"/>
        <v>70</v>
      </c>
      <c r="U12" s="3">
        <f t="shared" si="11"/>
        <v>84</v>
      </c>
      <c r="W12">
        <f t="shared" si="12"/>
        <v>84</v>
      </c>
    </row>
    <row r="13" spans="2:23" x14ac:dyDescent="0.25">
      <c r="G13" s="2"/>
      <c r="H13" s="2"/>
      <c r="I13" s="2"/>
      <c r="K13" s="2"/>
      <c r="M13" s="2"/>
      <c r="O13" s="2"/>
      <c r="P13" s="2"/>
      <c r="Q13" s="2"/>
      <c r="T13" s="2"/>
      <c r="U13" s="2"/>
    </row>
    <row r="14" spans="2:23" x14ac:dyDescent="0.25">
      <c r="B14" t="s">
        <v>22</v>
      </c>
      <c r="E14">
        <v>142.5</v>
      </c>
      <c r="G14" s="3">
        <f t="shared" ref="G14:G19" si="13">SUM($E14*0.65)</f>
        <v>92.625</v>
      </c>
      <c r="H14" s="3">
        <f t="shared" ref="H14:H19" si="14">SUM($E14*0.75)</f>
        <v>106.875</v>
      </c>
      <c r="I14" s="3">
        <f t="shared" ref="I14:I19" si="15">SUM($E14*0.85)</f>
        <v>121.125</v>
      </c>
      <c r="J14" s="3"/>
      <c r="K14" s="3">
        <f t="shared" ref="K14:K19" si="16">SUM($E14*0.7)</f>
        <v>99.75</v>
      </c>
      <c r="L14" s="3">
        <f t="shared" ref="L14:L19" si="17">SUM($E14*0.8)</f>
        <v>114</v>
      </c>
      <c r="M14" s="3">
        <f t="shared" ref="M14:M19" si="18">SUM($E14*0.9)</f>
        <v>128.25</v>
      </c>
      <c r="N14" s="3"/>
      <c r="O14" s="3">
        <f t="shared" ref="O14:O19" si="19">SUM($E14*0.75)</f>
        <v>106.875</v>
      </c>
      <c r="P14" s="3">
        <f t="shared" ref="P14:P19" si="20">SUM($E14*0.85)</f>
        <v>121.125</v>
      </c>
      <c r="Q14" s="3">
        <f t="shared" ref="Q14:Q19" si="21">SUM($E14*0.95)</f>
        <v>135.375</v>
      </c>
      <c r="R14" s="3"/>
      <c r="S14" s="3">
        <f t="shared" ref="S14:S19" si="22">SUM($E14*0.4)</f>
        <v>57</v>
      </c>
      <c r="T14" s="3">
        <f t="shared" ref="T14:T19" si="23">SUM($E14*0.5)</f>
        <v>71.25</v>
      </c>
      <c r="U14" s="3">
        <f t="shared" ref="U14:U19" si="24">SUM($E14*0.6)</f>
        <v>85.5</v>
      </c>
      <c r="W14" s="3">
        <f t="shared" ref="W14:W19" si="25">SUM($E14*0.6)</f>
        <v>85.5</v>
      </c>
    </row>
    <row r="15" spans="2:23" x14ac:dyDescent="0.25">
      <c r="B15" t="s">
        <v>23</v>
      </c>
      <c r="E15">
        <v>147.5</v>
      </c>
      <c r="G15" s="3">
        <f t="shared" si="13"/>
        <v>95.875</v>
      </c>
      <c r="H15" s="3">
        <f t="shared" si="14"/>
        <v>110.625</v>
      </c>
      <c r="I15" s="3">
        <f t="shared" si="15"/>
        <v>125.375</v>
      </c>
      <c r="J15" s="3"/>
      <c r="K15" s="3">
        <f t="shared" si="16"/>
        <v>103.25</v>
      </c>
      <c r="L15" s="3">
        <f t="shared" si="17"/>
        <v>118</v>
      </c>
      <c r="M15" s="3">
        <f t="shared" si="18"/>
        <v>132.75</v>
      </c>
      <c r="N15" s="3"/>
      <c r="O15" s="3">
        <f t="shared" si="19"/>
        <v>110.625</v>
      </c>
      <c r="P15" s="3">
        <f t="shared" si="20"/>
        <v>125.375</v>
      </c>
      <c r="Q15" s="3">
        <f t="shared" si="21"/>
        <v>140.125</v>
      </c>
      <c r="R15" s="3"/>
      <c r="S15" s="3">
        <f t="shared" si="22"/>
        <v>59</v>
      </c>
      <c r="T15" s="3">
        <f t="shared" si="23"/>
        <v>73.75</v>
      </c>
      <c r="U15" s="3">
        <f t="shared" si="24"/>
        <v>88.5</v>
      </c>
      <c r="W15" s="3">
        <f t="shared" si="25"/>
        <v>88.5</v>
      </c>
    </row>
    <row r="16" spans="2:23" x14ac:dyDescent="0.25">
      <c r="B16" t="s">
        <v>24</v>
      </c>
      <c r="E16">
        <v>152.5</v>
      </c>
      <c r="G16" s="3">
        <f t="shared" si="13"/>
        <v>99.125</v>
      </c>
      <c r="H16" s="3">
        <f t="shared" si="14"/>
        <v>114.375</v>
      </c>
      <c r="I16" s="3">
        <f t="shared" si="15"/>
        <v>129.625</v>
      </c>
      <c r="J16" s="3"/>
      <c r="K16" s="3">
        <f t="shared" si="16"/>
        <v>106.75</v>
      </c>
      <c r="L16" s="3">
        <f t="shared" si="17"/>
        <v>122</v>
      </c>
      <c r="M16" s="3">
        <f t="shared" si="18"/>
        <v>137.25</v>
      </c>
      <c r="N16" s="3"/>
      <c r="O16" s="3">
        <f t="shared" si="19"/>
        <v>114.375</v>
      </c>
      <c r="P16" s="3">
        <f t="shared" si="20"/>
        <v>129.625</v>
      </c>
      <c r="Q16" s="3">
        <f t="shared" si="21"/>
        <v>144.875</v>
      </c>
      <c r="R16" s="3"/>
      <c r="S16" s="3">
        <f t="shared" si="22"/>
        <v>61</v>
      </c>
      <c r="T16" s="3">
        <f t="shared" si="23"/>
        <v>76.25</v>
      </c>
      <c r="U16" s="3">
        <f t="shared" si="24"/>
        <v>91.5</v>
      </c>
      <c r="W16" s="3">
        <f t="shared" si="25"/>
        <v>91.5</v>
      </c>
    </row>
    <row r="17" spans="2:23" x14ac:dyDescent="0.25">
      <c r="B17" t="s">
        <v>25</v>
      </c>
      <c r="E17">
        <v>157.5</v>
      </c>
      <c r="G17" s="3">
        <f t="shared" si="13"/>
        <v>102.375</v>
      </c>
      <c r="H17" s="3">
        <f t="shared" si="14"/>
        <v>118.125</v>
      </c>
      <c r="I17" s="3">
        <f t="shared" si="15"/>
        <v>133.875</v>
      </c>
      <c r="J17" s="3"/>
      <c r="K17" s="3">
        <f t="shared" si="16"/>
        <v>110.25</v>
      </c>
      <c r="L17" s="3">
        <f t="shared" si="17"/>
        <v>126</v>
      </c>
      <c r="M17" s="3">
        <f t="shared" si="18"/>
        <v>141.75</v>
      </c>
      <c r="N17" s="3"/>
      <c r="O17" s="3">
        <f t="shared" si="19"/>
        <v>118.125</v>
      </c>
      <c r="P17" s="3">
        <f t="shared" si="20"/>
        <v>133.875</v>
      </c>
      <c r="Q17" s="3">
        <f t="shared" si="21"/>
        <v>149.625</v>
      </c>
      <c r="R17" s="3"/>
      <c r="S17" s="3">
        <f t="shared" si="22"/>
        <v>63</v>
      </c>
      <c r="T17" s="3">
        <f t="shared" si="23"/>
        <v>78.75</v>
      </c>
      <c r="U17" s="3">
        <f t="shared" si="24"/>
        <v>94.5</v>
      </c>
      <c r="W17" s="3">
        <f t="shared" si="25"/>
        <v>94.5</v>
      </c>
    </row>
    <row r="18" spans="2:23" x14ac:dyDescent="0.25">
      <c r="B18" t="s">
        <v>26</v>
      </c>
      <c r="E18">
        <v>163</v>
      </c>
      <c r="G18" s="3">
        <f t="shared" si="13"/>
        <v>105.95</v>
      </c>
      <c r="H18" s="3">
        <f t="shared" si="14"/>
        <v>122.25</v>
      </c>
      <c r="I18" s="3">
        <f t="shared" si="15"/>
        <v>138.54999999999998</v>
      </c>
      <c r="J18" s="3"/>
      <c r="K18" s="3">
        <f t="shared" si="16"/>
        <v>114.1</v>
      </c>
      <c r="L18" s="3">
        <f t="shared" si="17"/>
        <v>130.4</v>
      </c>
      <c r="M18" s="3">
        <f t="shared" si="18"/>
        <v>146.70000000000002</v>
      </c>
      <c r="N18" s="3"/>
      <c r="O18" s="3">
        <f t="shared" si="19"/>
        <v>122.25</v>
      </c>
      <c r="P18" s="3">
        <f t="shared" si="20"/>
        <v>138.54999999999998</v>
      </c>
      <c r="Q18" s="3">
        <f t="shared" si="21"/>
        <v>154.85</v>
      </c>
      <c r="R18" s="3"/>
      <c r="S18" s="3">
        <f t="shared" si="22"/>
        <v>65.2</v>
      </c>
      <c r="T18" s="3">
        <f t="shared" si="23"/>
        <v>81.5</v>
      </c>
      <c r="U18" s="3">
        <f t="shared" si="24"/>
        <v>97.8</v>
      </c>
      <c r="W18" s="3">
        <f t="shared" si="25"/>
        <v>97.8</v>
      </c>
    </row>
    <row r="19" spans="2:23" x14ac:dyDescent="0.25">
      <c r="B19" t="s">
        <v>27</v>
      </c>
      <c r="E19">
        <v>168</v>
      </c>
      <c r="G19" s="3">
        <f t="shared" si="13"/>
        <v>109.2</v>
      </c>
      <c r="H19" s="3">
        <f t="shared" si="14"/>
        <v>126</v>
      </c>
      <c r="I19" s="3">
        <f t="shared" si="15"/>
        <v>142.79999999999998</v>
      </c>
      <c r="J19" s="3"/>
      <c r="K19" s="3">
        <f t="shared" si="16"/>
        <v>117.6</v>
      </c>
      <c r="L19" s="3">
        <f t="shared" si="17"/>
        <v>134.4</v>
      </c>
      <c r="M19" s="3">
        <f t="shared" si="18"/>
        <v>151.20000000000002</v>
      </c>
      <c r="N19" s="3"/>
      <c r="O19" s="3">
        <f t="shared" si="19"/>
        <v>126</v>
      </c>
      <c r="P19" s="3">
        <f t="shared" si="20"/>
        <v>142.79999999999998</v>
      </c>
      <c r="Q19" s="3">
        <f t="shared" si="21"/>
        <v>159.6</v>
      </c>
      <c r="R19" s="3"/>
      <c r="S19" s="3">
        <f t="shared" si="22"/>
        <v>67.2</v>
      </c>
      <c r="T19" s="3">
        <f t="shared" si="23"/>
        <v>84</v>
      </c>
      <c r="U19" s="3">
        <f t="shared" si="24"/>
        <v>100.8</v>
      </c>
      <c r="W19" s="3">
        <f t="shared" si="25"/>
        <v>100.8</v>
      </c>
    </row>
    <row r="20" spans="2:23" x14ac:dyDescent="0.25">
      <c r="G20" s="2"/>
      <c r="H20" s="2"/>
      <c r="I20" s="2"/>
      <c r="K20" s="2"/>
      <c r="M20" s="2"/>
      <c r="O20" s="2"/>
      <c r="P20" s="2"/>
      <c r="Q20" s="2"/>
      <c r="T20" s="2"/>
      <c r="U20" s="2"/>
    </row>
    <row r="21" spans="2:23" x14ac:dyDescent="0.25">
      <c r="B21" t="s">
        <v>28</v>
      </c>
      <c r="E21">
        <v>74</v>
      </c>
      <c r="G21" s="3">
        <f t="shared" ref="G21:G26" si="26">SUM($E21*0.65)</f>
        <v>48.1</v>
      </c>
      <c r="H21" s="3">
        <f t="shared" ref="H21:H26" si="27">SUM($E21*0.75)</f>
        <v>55.5</v>
      </c>
      <c r="I21" s="3">
        <f t="shared" ref="I21:I26" si="28">SUM($E21*0.85)</f>
        <v>62.9</v>
      </c>
      <c r="J21" s="3"/>
      <c r="K21" s="3">
        <f t="shared" ref="K21:K26" si="29">SUM($E21*0.7)</f>
        <v>51.8</v>
      </c>
      <c r="L21" s="3">
        <f t="shared" ref="L21:L26" si="30">SUM($E21*0.8)</f>
        <v>59.2</v>
      </c>
      <c r="M21" s="3">
        <f t="shared" ref="M21:M26" si="31">SUM($E21*0.9)</f>
        <v>66.600000000000009</v>
      </c>
      <c r="N21" s="3"/>
      <c r="O21" s="3">
        <f t="shared" ref="O21:O26" si="32">SUM($E21*0.75)</f>
        <v>55.5</v>
      </c>
      <c r="P21" s="3">
        <f t="shared" ref="P21:P26" si="33">SUM($E21*0.85)</f>
        <v>62.9</v>
      </c>
      <c r="Q21" s="3">
        <f t="shared" ref="Q21:Q26" si="34">SUM($E21*0.95)</f>
        <v>70.3</v>
      </c>
      <c r="R21" s="3"/>
      <c r="S21" s="3">
        <f t="shared" ref="S21:S26" si="35">SUM($E21*0.4)</f>
        <v>29.6</v>
      </c>
      <c r="T21" s="3">
        <f t="shared" ref="T21:T26" si="36">SUM($E21*0.5)</f>
        <v>37</v>
      </c>
      <c r="U21" s="3">
        <f t="shared" ref="U21:U26" si="37">SUM($E21*0.6)</f>
        <v>44.4</v>
      </c>
      <c r="W21" s="3">
        <f t="shared" ref="W21:W26" si="38">SUM($E21*0.6)</f>
        <v>44.4</v>
      </c>
    </row>
    <row r="22" spans="2:23" x14ac:dyDescent="0.25">
      <c r="B22" t="s">
        <v>29</v>
      </c>
      <c r="E22">
        <v>76.5</v>
      </c>
      <c r="G22" s="3">
        <f t="shared" si="26"/>
        <v>49.725000000000001</v>
      </c>
      <c r="H22" s="3">
        <f t="shared" si="27"/>
        <v>57.375</v>
      </c>
      <c r="I22" s="3">
        <f t="shared" si="28"/>
        <v>65.024999999999991</v>
      </c>
      <c r="J22" s="3"/>
      <c r="K22" s="3">
        <f t="shared" si="29"/>
        <v>53.55</v>
      </c>
      <c r="L22" s="3">
        <f t="shared" si="30"/>
        <v>61.2</v>
      </c>
      <c r="M22" s="3">
        <f t="shared" si="31"/>
        <v>68.850000000000009</v>
      </c>
      <c r="N22" s="3"/>
      <c r="O22" s="3">
        <f t="shared" si="32"/>
        <v>57.375</v>
      </c>
      <c r="P22" s="3">
        <f t="shared" si="33"/>
        <v>65.024999999999991</v>
      </c>
      <c r="Q22" s="3">
        <f t="shared" si="34"/>
        <v>72.674999999999997</v>
      </c>
      <c r="R22" s="3"/>
      <c r="S22" s="3">
        <f t="shared" si="35"/>
        <v>30.6</v>
      </c>
      <c r="T22" s="3">
        <f t="shared" si="36"/>
        <v>38.25</v>
      </c>
      <c r="U22" s="3">
        <f t="shared" si="37"/>
        <v>45.9</v>
      </c>
      <c r="W22" s="3">
        <f t="shared" si="38"/>
        <v>45.9</v>
      </c>
    </row>
    <row r="23" spans="2:23" x14ac:dyDescent="0.25">
      <c r="B23" t="s">
        <v>30</v>
      </c>
      <c r="E23">
        <v>79</v>
      </c>
      <c r="G23" s="3">
        <f t="shared" si="26"/>
        <v>51.35</v>
      </c>
      <c r="H23" s="3">
        <f t="shared" si="27"/>
        <v>59.25</v>
      </c>
      <c r="I23" s="3">
        <f t="shared" si="28"/>
        <v>67.149999999999991</v>
      </c>
      <c r="J23" s="3"/>
      <c r="K23" s="3">
        <f t="shared" si="29"/>
        <v>55.3</v>
      </c>
      <c r="L23" s="3">
        <f t="shared" si="30"/>
        <v>63.2</v>
      </c>
      <c r="M23" s="3">
        <f t="shared" si="31"/>
        <v>71.100000000000009</v>
      </c>
      <c r="N23" s="3"/>
      <c r="O23" s="3">
        <f t="shared" si="32"/>
        <v>59.25</v>
      </c>
      <c r="P23" s="3">
        <f t="shared" si="33"/>
        <v>67.149999999999991</v>
      </c>
      <c r="Q23" s="3">
        <f t="shared" si="34"/>
        <v>75.05</v>
      </c>
      <c r="R23" s="3"/>
      <c r="S23" s="3">
        <f t="shared" si="35"/>
        <v>31.6</v>
      </c>
      <c r="T23" s="3">
        <f t="shared" si="36"/>
        <v>39.5</v>
      </c>
      <c r="U23" s="3">
        <f t="shared" si="37"/>
        <v>47.4</v>
      </c>
      <c r="W23" s="3">
        <f t="shared" si="38"/>
        <v>47.4</v>
      </c>
    </row>
    <row r="24" spans="2:23" x14ac:dyDescent="0.25">
      <c r="B24" t="s">
        <v>31</v>
      </c>
      <c r="E24">
        <v>81.5</v>
      </c>
      <c r="G24" s="3">
        <f t="shared" si="26"/>
        <v>52.975000000000001</v>
      </c>
      <c r="H24" s="3">
        <f t="shared" si="27"/>
        <v>61.125</v>
      </c>
      <c r="I24" s="3">
        <f t="shared" si="28"/>
        <v>69.274999999999991</v>
      </c>
      <c r="J24" s="3"/>
      <c r="K24" s="3">
        <f t="shared" si="29"/>
        <v>57.05</v>
      </c>
      <c r="L24" s="3">
        <f t="shared" si="30"/>
        <v>65.2</v>
      </c>
      <c r="M24" s="3">
        <f t="shared" si="31"/>
        <v>73.350000000000009</v>
      </c>
      <c r="N24" s="3"/>
      <c r="O24" s="3">
        <f t="shared" si="32"/>
        <v>61.125</v>
      </c>
      <c r="P24" s="3">
        <f t="shared" si="33"/>
        <v>69.274999999999991</v>
      </c>
      <c r="Q24" s="3">
        <f t="shared" si="34"/>
        <v>77.424999999999997</v>
      </c>
      <c r="R24" s="3"/>
      <c r="S24" s="3">
        <f t="shared" si="35"/>
        <v>32.6</v>
      </c>
      <c r="T24" s="3">
        <f t="shared" si="36"/>
        <v>40.75</v>
      </c>
      <c r="U24" s="3">
        <f t="shared" si="37"/>
        <v>48.9</v>
      </c>
      <c r="W24" s="3">
        <f t="shared" si="38"/>
        <v>48.9</v>
      </c>
    </row>
    <row r="25" spans="2:23" x14ac:dyDescent="0.25">
      <c r="B25" t="s">
        <v>32</v>
      </c>
      <c r="E25">
        <v>83</v>
      </c>
      <c r="G25" s="3">
        <f t="shared" si="26"/>
        <v>53.95</v>
      </c>
      <c r="H25" s="3">
        <f t="shared" si="27"/>
        <v>62.25</v>
      </c>
      <c r="I25" s="3">
        <f t="shared" si="28"/>
        <v>70.55</v>
      </c>
      <c r="J25" s="3"/>
      <c r="K25" s="3">
        <f t="shared" si="29"/>
        <v>58.099999999999994</v>
      </c>
      <c r="L25" s="3">
        <f t="shared" si="30"/>
        <v>66.400000000000006</v>
      </c>
      <c r="M25" s="3">
        <f t="shared" si="31"/>
        <v>74.7</v>
      </c>
      <c r="N25" s="3"/>
      <c r="O25" s="3">
        <f t="shared" si="32"/>
        <v>62.25</v>
      </c>
      <c r="P25" s="3">
        <f t="shared" si="33"/>
        <v>70.55</v>
      </c>
      <c r="Q25" s="3">
        <f t="shared" si="34"/>
        <v>78.849999999999994</v>
      </c>
      <c r="R25" s="3"/>
      <c r="S25" s="3">
        <f t="shared" si="35"/>
        <v>33.200000000000003</v>
      </c>
      <c r="T25" s="3">
        <f t="shared" si="36"/>
        <v>41.5</v>
      </c>
      <c r="U25" s="3">
        <f t="shared" si="37"/>
        <v>49.8</v>
      </c>
      <c r="W25" s="3">
        <f t="shared" si="38"/>
        <v>49.8</v>
      </c>
    </row>
    <row r="26" spans="2:23" x14ac:dyDescent="0.25">
      <c r="B26" t="s">
        <v>33</v>
      </c>
      <c r="E26">
        <v>85.5</v>
      </c>
      <c r="G26" s="3">
        <f t="shared" si="26"/>
        <v>55.575000000000003</v>
      </c>
      <c r="H26" s="3">
        <f t="shared" si="27"/>
        <v>64.125</v>
      </c>
      <c r="I26" s="3">
        <f t="shared" si="28"/>
        <v>72.674999999999997</v>
      </c>
      <c r="J26" s="3"/>
      <c r="K26" s="3">
        <f t="shared" si="29"/>
        <v>59.849999999999994</v>
      </c>
      <c r="L26" s="3">
        <f t="shared" si="30"/>
        <v>68.400000000000006</v>
      </c>
      <c r="M26" s="3">
        <f t="shared" si="31"/>
        <v>76.95</v>
      </c>
      <c r="N26" s="3"/>
      <c r="O26" s="3">
        <f t="shared" si="32"/>
        <v>64.125</v>
      </c>
      <c r="P26" s="3">
        <f t="shared" si="33"/>
        <v>72.674999999999997</v>
      </c>
      <c r="Q26" s="3">
        <f t="shared" si="34"/>
        <v>81.224999999999994</v>
      </c>
      <c r="R26" s="3"/>
      <c r="S26" s="3">
        <f t="shared" si="35"/>
        <v>34.200000000000003</v>
      </c>
      <c r="T26" s="3">
        <f t="shared" si="36"/>
        <v>42.75</v>
      </c>
      <c r="U26" s="3">
        <f t="shared" si="37"/>
        <v>51.3</v>
      </c>
      <c r="W26" s="3">
        <f t="shared" si="38"/>
        <v>51.3</v>
      </c>
    </row>
    <row r="27" spans="2:23" x14ac:dyDescent="0.25">
      <c r="G27" s="2"/>
      <c r="H27" s="2"/>
      <c r="I27" s="2"/>
      <c r="K27" s="2"/>
      <c r="M27" s="2"/>
      <c r="O27" s="2"/>
      <c r="P27" s="2"/>
      <c r="Q27" s="2"/>
      <c r="T27" s="2"/>
      <c r="U27" s="2"/>
    </row>
    <row r="28" spans="2:23" x14ac:dyDescent="0.25">
      <c r="B28" t="s">
        <v>34</v>
      </c>
      <c r="E28">
        <v>200</v>
      </c>
      <c r="G28" s="3">
        <f t="shared" ref="G28:G33" si="39">SUM($E28*0.65)</f>
        <v>130</v>
      </c>
      <c r="H28" s="3">
        <f t="shared" ref="H28:H33" si="40">SUM($E28*0.75)</f>
        <v>150</v>
      </c>
      <c r="I28" s="3">
        <f t="shared" ref="I28:I33" si="41">SUM($E28*0.85)</f>
        <v>170</v>
      </c>
      <c r="J28" s="3"/>
      <c r="K28" s="3">
        <f t="shared" ref="K28:K33" si="42">SUM($E28*0.7)</f>
        <v>140</v>
      </c>
      <c r="L28" s="3">
        <f t="shared" ref="L28:L33" si="43">SUM($E28*0.8)</f>
        <v>160</v>
      </c>
      <c r="M28" s="3">
        <f t="shared" ref="M28:M33" si="44">SUM($E28*0.9)</f>
        <v>180</v>
      </c>
      <c r="N28" s="3"/>
      <c r="O28" s="3">
        <f t="shared" ref="O28:O33" si="45">SUM($E28*0.75)</f>
        <v>150</v>
      </c>
      <c r="P28" s="3">
        <f t="shared" ref="P28:P33" si="46">SUM($E28*0.85)</f>
        <v>170</v>
      </c>
      <c r="Q28" s="3">
        <f t="shared" ref="Q28:Q33" si="47">SUM($E28*0.95)</f>
        <v>190</v>
      </c>
      <c r="R28" s="3"/>
      <c r="S28" s="3">
        <f t="shared" ref="S28:S33" si="48">SUM($E28*0.4)</f>
        <v>80</v>
      </c>
      <c r="T28" s="3">
        <f t="shared" ref="T28:T33" si="49">SUM($E28*0.5)</f>
        <v>100</v>
      </c>
      <c r="U28" s="3">
        <f t="shared" ref="U28:U33" si="50">SUM($E28*0.6)</f>
        <v>120</v>
      </c>
      <c r="W28" s="3">
        <f t="shared" ref="W28:W33" si="51">SUM($E28*0.6)</f>
        <v>120</v>
      </c>
    </row>
    <row r="29" spans="2:23" x14ac:dyDescent="0.25">
      <c r="B29" t="s">
        <v>35</v>
      </c>
      <c r="E29">
        <v>205</v>
      </c>
      <c r="G29" s="3">
        <f t="shared" si="39"/>
        <v>133.25</v>
      </c>
      <c r="H29" s="3">
        <f t="shared" si="40"/>
        <v>153.75</v>
      </c>
      <c r="I29" s="3">
        <f t="shared" si="41"/>
        <v>174.25</v>
      </c>
      <c r="J29" s="3"/>
      <c r="K29" s="3">
        <f t="shared" si="42"/>
        <v>143.5</v>
      </c>
      <c r="L29" s="3">
        <f t="shared" si="43"/>
        <v>164</v>
      </c>
      <c r="M29" s="3">
        <f t="shared" si="44"/>
        <v>184.5</v>
      </c>
      <c r="N29" s="3"/>
      <c r="O29" s="3">
        <f t="shared" si="45"/>
        <v>153.75</v>
      </c>
      <c r="P29" s="3">
        <f t="shared" si="46"/>
        <v>174.25</v>
      </c>
      <c r="Q29" s="3">
        <f t="shared" si="47"/>
        <v>194.75</v>
      </c>
      <c r="R29" s="3"/>
      <c r="S29" s="3">
        <f t="shared" si="48"/>
        <v>82</v>
      </c>
      <c r="T29" s="3">
        <f t="shared" si="49"/>
        <v>102.5</v>
      </c>
      <c r="U29" s="3">
        <f t="shared" si="50"/>
        <v>123</v>
      </c>
      <c r="W29" s="3">
        <f t="shared" si="51"/>
        <v>123</v>
      </c>
    </row>
    <row r="30" spans="2:23" x14ac:dyDescent="0.25">
      <c r="B30" t="s">
        <v>36</v>
      </c>
      <c r="E30">
        <v>211</v>
      </c>
      <c r="G30" s="3">
        <f t="shared" si="39"/>
        <v>137.15</v>
      </c>
      <c r="H30" s="3">
        <f t="shared" si="40"/>
        <v>158.25</v>
      </c>
      <c r="I30" s="3">
        <f t="shared" si="41"/>
        <v>179.35</v>
      </c>
      <c r="J30" s="3"/>
      <c r="K30" s="3">
        <f t="shared" si="42"/>
        <v>147.69999999999999</v>
      </c>
      <c r="L30" s="3">
        <f t="shared" si="43"/>
        <v>168.8</v>
      </c>
      <c r="M30" s="3">
        <f t="shared" si="44"/>
        <v>189.9</v>
      </c>
      <c r="N30" s="3"/>
      <c r="O30" s="3">
        <f t="shared" si="45"/>
        <v>158.25</v>
      </c>
      <c r="P30" s="3">
        <f t="shared" si="46"/>
        <v>179.35</v>
      </c>
      <c r="Q30" s="3">
        <f t="shared" si="47"/>
        <v>200.45</v>
      </c>
      <c r="R30" s="3"/>
      <c r="S30" s="3">
        <f t="shared" si="48"/>
        <v>84.4</v>
      </c>
      <c r="T30" s="3">
        <f t="shared" si="49"/>
        <v>105.5</v>
      </c>
      <c r="U30" s="3">
        <f t="shared" si="50"/>
        <v>126.6</v>
      </c>
      <c r="W30" s="3">
        <f t="shared" si="51"/>
        <v>126.6</v>
      </c>
    </row>
    <row r="31" spans="2:23" x14ac:dyDescent="0.25">
      <c r="B31" t="s">
        <v>37</v>
      </c>
      <c r="E31">
        <v>216</v>
      </c>
      <c r="G31" s="3">
        <f t="shared" si="39"/>
        <v>140.4</v>
      </c>
      <c r="H31" s="3">
        <f t="shared" si="40"/>
        <v>162</v>
      </c>
      <c r="I31" s="3">
        <f t="shared" si="41"/>
        <v>183.6</v>
      </c>
      <c r="J31" s="3"/>
      <c r="K31" s="3">
        <f t="shared" si="42"/>
        <v>151.19999999999999</v>
      </c>
      <c r="L31" s="3">
        <f t="shared" si="43"/>
        <v>172.8</v>
      </c>
      <c r="M31" s="3">
        <f t="shared" si="44"/>
        <v>194.4</v>
      </c>
      <c r="N31" s="3"/>
      <c r="O31" s="3">
        <f t="shared" si="45"/>
        <v>162</v>
      </c>
      <c r="P31" s="3">
        <f t="shared" si="46"/>
        <v>183.6</v>
      </c>
      <c r="Q31" s="3">
        <f t="shared" si="47"/>
        <v>205.2</v>
      </c>
      <c r="R31" s="3"/>
      <c r="S31" s="3">
        <f t="shared" si="48"/>
        <v>86.4</v>
      </c>
      <c r="T31" s="3">
        <f t="shared" si="49"/>
        <v>108</v>
      </c>
      <c r="U31" s="3">
        <f t="shared" si="50"/>
        <v>129.6</v>
      </c>
      <c r="W31" s="3">
        <f t="shared" si="51"/>
        <v>129.6</v>
      </c>
    </row>
    <row r="32" spans="2:23" x14ac:dyDescent="0.25">
      <c r="B32" t="s">
        <v>38</v>
      </c>
      <c r="E32">
        <v>221</v>
      </c>
      <c r="G32" s="3">
        <f t="shared" si="39"/>
        <v>143.65</v>
      </c>
      <c r="H32" s="3">
        <f t="shared" si="40"/>
        <v>165.75</v>
      </c>
      <c r="I32" s="3">
        <f t="shared" si="41"/>
        <v>187.85</v>
      </c>
      <c r="J32" s="3"/>
      <c r="K32" s="3">
        <f t="shared" si="42"/>
        <v>154.69999999999999</v>
      </c>
      <c r="L32" s="3">
        <f t="shared" si="43"/>
        <v>176.8</v>
      </c>
      <c r="M32" s="3">
        <f t="shared" si="44"/>
        <v>198.9</v>
      </c>
      <c r="N32" s="3"/>
      <c r="O32" s="3">
        <f t="shared" si="45"/>
        <v>165.75</v>
      </c>
      <c r="P32" s="3">
        <f t="shared" si="46"/>
        <v>187.85</v>
      </c>
      <c r="Q32" s="3">
        <f t="shared" si="47"/>
        <v>209.95</v>
      </c>
      <c r="R32" s="3"/>
      <c r="S32" s="3">
        <f t="shared" si="48"/>
        <v>88.4</v>
      </c>
      <c r="T32" s="3">
        <f t="shared" si="49"/>
        <v>110.5</v>
      </c>
      <c r="U32" s="3">
        <f t="shared" si="50"/>
        <v>132.6</v>
      </c>
      <c r="W32" s="3">
        <f t="shared" si="51"/>
        <v>132.6</v>
      </c>
    </row>
    <row r="33" spans="2:23" x14ac:dyDescent="0.25">
      <c r="B33" t="s">
        <v>39</v>
      </c>
      <c r="E33">
        <v>226</v>
      </c>
      <c r="G33" s="3">
        <f t="shared" si="39"/>
        <v>146.9</v>
      </c>
      <c r="H33" s="3">
        <f t="shared" si="40"/>
        <v>169.5</v>
      </c>
      <c r="I33" s="3">
        <f t="shared" si="41"/>
        <v>192.1</v>
      </c>
      <c r="J33" s="3"/>
      <c r="K33" s="3">
        <f t="shared" si="42"/>
        <v>158.19999999999999</v>
      </c>
      <c r="L33" s="3">
        <f t="shared" si="43"/>
        <v>180.8</v>
      </c>
      <c r="M33" s="3">
        <f t="shared" si="44"/>
        <v>203.4</v>
      </c>
      <c r="N33" s="3"/>
      <c r="O33" s="3">
        <f t="shared" si="45"/>
        <v>169.5</v>
      </c>
      <c r="P33" s="3">
        <f t="shared" si="46"/>
        <v>192.1</v>
      </c>
      <c r="Q33" s="3">
        <f t="shared" si="47"/>
        <v>214.7</v>
      </c>
      <c r="R33" s="3"/>
      <c r="S33" s="3">
        <f t="shared" si="48"/>
        <v>90.4</v>
      </c>
      <c r="T33" s="3">
        <f t="shared" si="49"/>
        <v>113</v>
      </c>
      <c r="U33" s="3">
        <f t="shared" si="50"/>
        <v>135.6</v>
      </c>
      <c r="W33" s="3">
        <f t="shared" si="51"/>
        <v>135.6</v>
      </c>
    </row>
  </sheetData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Wendler 531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2014-10-11T22:22:37Z</dcterms:modified>
</cp:coreProperties>
</file>