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120" yWindow="80" windowWidth="23580" windowHeight="1416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8" i="1" l="1"/>
  <c r="P22" i="1"/>
  <c r="M22" i="1"/>
  <c r="J22" i="1"/>
  <c r="G22" i="1"/>
  <c r="P21" i="1"/>
  <c r="M21" i="1"/>
  <c r="J21" i="1"/>
  <c r="G21" i="1"/>
  <c r="P20" i="1"/>
  <c r="M20" i="1"/>
  <c r="J20" i="1"/>
  <c r="G20" i="1"/>
  <c r="J13" i="1"/>
  <c r="J8" i="1"/>
  <c r="P12" i="1"/>
  <c r="M12" i="1"/>
  <c r="J12" i="1"/>
  <c r="G12" i="1"/>
  <c r="P11" i="1"/>
  <c r="M11" i="1"/>
  <c r="J11" i="1"/>
  <c r="G11" i="1"/>
  <c r="P10" i="1"/>
  <c r="M10" i="1"/>
  <c r="J10" i="1"/>
  <c r="G10" i="1"/>
  <c r="H3" i="1"/>
  <c r="J3" i="1"/>
  <c r="P7" i="1"/>
  <c r="M7" i="1"/>
  <c r="J7" i="1"/>
  <c r="G7" i="1"/>
  <c r="P6" i="1"/>
  <c r="M6" i="1"/>
  <c r="J6" i="1"/>
  <c r="G6" i="1"/>
  <c r="P5" i="1"/>
  <c r="M5" i="1"/>
  <c r="J5" i="1"/>
  <c r="G5" i="1"/>
</calcChain>
</file>

<file path=xl/sharedStrings.xml><?xml version="1.0" encoding="utf-8"?>
<sst xmlns="http://schemas.openxmlformats.org/spreadsheetml/2006/main" count="229" uniqueCount="88">
  <si>
    <t xml:space="preserve">out </t>
  </si>
  <si>
    <t>Millitary press</t>
  </si>
  <si>
    <t>Max</t>
  </si>
  <si>
    <t>Wendler MAX</t>
  </si>
  <si>
    <t>Deload</t>
  </si>
  <si>
    <t>Set</t>
  </si>
  <si>
    <t>reps</t>
  </si>
  <si>
    <t>Tempo</t>
  </si>
  <si>
    <t>R:90</t>
  </si>
  <si>
    <t>Uge 1</t>
  </si>
  <si>
    <t>Uge 2</t>
  </si>
  <si>
    <t xml:space="preserve">uge 3 </t>
  </si>
  <si>
    <t xml:space="preserve">Uge 4 </t>
  </si>
  <si>
    <t>Mandag: Lowerbody (Squat)</t>
  </si>
  <si>
    <t xml:space="preserve">Set 1 </t>
  </si>
  <si>
    <t>x5</t>
  </si>
  <si>
    <t>Set 1</t>
  </si>
  <si>
    <t>x3</t>
  </si>
  <si>
    <t>Set 2</t>
  </si>
  <si>
    <t>Squat</t>
  </si>
  <si>
    <t>Wendler</t>
  </si>
  <si>
    <t>Set 3</t>
  </si>
  <si>
    <t>x5+</t>
  </si>
  <si>
    <t>x3+</t>
  </si>
  <si>
    <t>1+</t>
  </si>
  <si>
    <t>Stiff leg deadlift</t>
  </si>
  <si>
    <t>5-10.</t>
  </si>
  <si>
    <t>Deadlift</t>
  </si>
  <si>
    <t>Wendler Max</t>
  </si>
  <si>
    <t>Standing calf raise</t>
  </si>
  <si>
    <t>Uge 3</t>
  </si>
  <si>
    <t>Uge 4</t>
  </si>
  <si>
    <t>Spilt squat</t>
  </si>
  <si>
    <t>3-5.</t>
  </si>
  <si>
    <t>8-10.</t>
  </si>
  <si>
    <t>10-15.</t>
  </si>
  <si>
    <t xml:space="preserve">Set 2 </t>
  </si>
  <si>
    <t>Seated calf raise</t>
  </si>
  <si>
    <t xml:space="preserve">Set 3 </t>
  </si>
  <si>
    <t>x1+</t>
  </si>
  <si>
    <t>Abs</t>
  </si>
  <si>
    <t>Bench Press</t>
  </si>
  <si>
    <t>Wendler max</t>
  </si>
  <si>
    <t>Tirsdag: Upperbody (benchpress)</t>
  </si>
  <si>
    <t>ikke</t>
  </si>
  <si>
    <t>Benchpress</t>
  </si>
  <si>
    <t>Chin ups</t>
  </si>
  <si>
    <t>3-6.</t>
  </si>
  <si>
    <t>DB shulder press</t>
  </si>
  <si>
    <t>uge 2</t>
  </si>
  <si>
    <t>uge 4</t>
  </si>
  <si>
    <t>harizontal row</t>
  </si>
  <si>
    <t>8-12.</t>
  </si>
  <si>
    <t>Triceps pushdown</t>
  </si>
  <si>
    <t>10-12.</t>
  </si>
  <si>
    <t>Barbell curl</t>
  </si>
  <si>
    <t>6-8.</t>
  </si>
  <si>
    <t>Face pull</t>
  </si>
  <si>
    <t>12-15.</t>
  </si>
  <si>
    <t>Onsdag: off</t>
  </si>
  <si>
    <t>Torsdag: Lowerbody(deadlift)</t>
  </si>
  <si>
    <t>Sumo deadlift</t>
  </si>
  <si>
    <t>Front squat</t>
  </si>
  <si>
    <t>Lunges</t>
  </si>
  <si>
    <t>3-5-</t>
  </si>
  <si>
    <t>Lying leg curl</t>
  </si>
  <si>
    <t>leg extension</t>
  </si>
  <si>
    <t>10-20.</t>
  </si>
  <si>
    <t>T40X1</t>
  </si>
  <si>
    <t>Fredag :Chest &amp; arms hyerptrofi</t>
  </si>
  <si>
    <t>Benchpres</t>
  </si>
  <si>
    <t>Inpres DB press</t>
  </si>
  <si>
    <t>Chest press</t>
  </si>
  <si>
    <t>Flies</t>
  </si>
  <si>
    <t>Preacher curl</t>
  </si>
  <si>
    <t>DB curl</t>
  </si>
  <si>
    <t>Seated tricep extension</t>
  </si>
  <si>
    <t>Rope Pushdown</t>
  </si>
  <si>
    <t>Lørdag: Back &amp; Shoulders Hypertrophy</t>
  </si>
  <si>
    <t>OHP</t>
  </si>
  <si>
    <t>DB row</t>
  </si>
  <si>
    <t>High row</t>
  </si>
  <si>
    <t>Horizontal row</t>
  </si>
  <si>
    <t>3-.5</t>
  </si>
  <si>
    <t>lat pulldown</t>
  </si>
  <si>
    <t>Side latral raise</t>
  </si>
  <si>
    <t>Cable raise</t>
  </si>
  <si>
    <r>
      <rPr>
        <sz val="12"/>
        <color rgb="FF000000"/>
        <rFont val="Calibri"/>
        <charset val="1"/>
      </rPr>
      <t>Lying</t>
    </r>
    <r>
      <rPr>
        <sz val="12"/>
        <color rgb="FF000000"/>
        <rFont val="Calibri"/>
        <charset val="1"/>
      </rPr>
      <t xml:space="preserve"> leg curl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</si>
</sst>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2" formatCode="####"/>
  </numFmts>
  <fonts count="26" x14ac:knownFonts="1"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24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sz val="12"/>
      <color rgb="FF000000"/>
      <name val="Calibri"/>
      <charset val="1"/>
    </font>
    <font>
      <b/>
      <sz val="12"/>
      <color rgb="FF000000"/>
      <name val="Calibri"/>
      <charset val="1"/>
    </font>
    <font>
      <u/>
      <sz val="12"/>
      <color theme="10"/>
      <name val="Calibri"/>
      <charset val="1"/>
    </font>
    <font>
      <u/>
      <sz val="12"/>
      <color theme="11"/>
      <name val="Calibri"/>
      <charset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3366FF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FF9900"/>
        <bgColor rgb="FF000000"/>
      </patternFill>
    </fill>
    <fill>
      <patternFill patternType="solid">
        <fgColor rgb="FF808080"/>
        <bgColor rgb="FF00000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0" applyNumberFormat="1" applyFont="1" applyFill="1" applyBorder="1" applyAlignment="1"/>
    <xf numFmtId="0" fontId="3" fillId="2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0" fontId="5" fillId="0" borderId="1" xfId="0" applyNumberFormat="1" applyFont="1" applyFill="1" applyBorder="1" applyAlignment="1"/>
    <xf numFmtId="0" fontId="6" fillId="3" borderId="0" xfId="0" applyNumberFormat="1" applyFont="1" applyFill="1" applyBorder="1" applyAlignment="1"/>
    <xf numFmtId="0" fontId="7" fillId="3" borderId="0" xfId="0" applyNumberFormat="1" applyFont="1" applyFill="1" applyBorder="1" applyAlignment="1"/>
    <xf numFmtId="0" fontId="8" fillId="3" borderId="0" xfId="0" applyNumberFormat="1" applyFont="1" applyFill="1" applyBorder="1" applyAlignment="1"/>
    <xf numFmtId="0" fontId="9" fillId="3" borderId="0" xfId="0" applyNumberFormat="1" applyFont="1" applyFill="1" applyBorder="1" applyAlignment="1"/>
    <xf numFmtId="0" fontId="10" fillId="4" borderId="0" xfId="0" applyNumberFormat="1" applyFont="1" applyFill="1" applyBorder="1" applyAlignment="1"/>
    <xf numFmtId="0" fontId="11" fillId="4" borderId="0" xfId="0" applyNumberFormat="1" applyFont="1" applyFill="1" applyBorder="1" applyAlignment="1"/>
    <xf numFmtId="0" fontId="12" fillId="0" borderId="1" xfId="0" applyNumberFormat="1" applyFont="1" applyFill="1" applyBorder="1" applyAlignment="1"/>
    <xf numFmtId="0" fontId="13" fillId="0" borderId="2" xfId="0" applyNumberFormat="1" applyFont="1" applyFill="1" applyBorder="1" applyAlignment="1"/>
    <xf numFmtId="0" fontId="14" fillId="5" borderId="0" xfId="0" applyNumberFormat="1" applyFont="1" applyFill="1" applyBorder="1" applyAlignment="1"/>
    <xf numFmtId="0" fontId="15" fillId="6" borderId="0" xfId="0" applyNumberFormat="1" applyFont="1" applyFill="1" applyBorder="1" applyAlignment="1"/>
    <xf numFmtId="0" fontId="16" fillId="0" borderId="0" xfId="0" applyNumberFormat="1" applyFont="1" applyFill="1" applyBorder="1" applyAlignment="1">
      <alignment horizontal="left"/>
    </xf>
    <xf numFmtId="0" fontId="17" fillId="2" borderId="0" xfId="0" applyNumberFormat="1" applyFont="1" applyFill="1" applyBorder="1" applyAlignment="1">
      <alignment horizontal="left"/>
    </xf>
    <xf numFmtId="17" fontId="18" fillId="0" borderId="0" xfId="0" applyNumberFormat="1" applyFont="1" applyFill="1" applyBorder="1" applyAlignment="1">
      <alignment horizontal="left"/>
    </xf>
    <xf numFmtId="16" fontId="19" fillId="0" borderId="0" xfId="0" applyNumberFormat="1" applyFont="1" applyFill="1" applyBorder="1" applyAlignment="1">
      <alignment horizontal="left"/>
    </xf>
    <xf numFmtId="172" fontId="20" fillId="2" borderId="0" xfId="0" applyNumberFormat="1" applyFont="1" applyFill="1" applyBorder="1" applyAlignment="1">
      <alignment horizontal="left"/>
    </xf>
    <xf numFmtId="172" fontId="21" fillId="0" borderId="0" xfId="0" applyNumberFormat="1" applyFont="1" applyFill="1" applyBorder="1" applyAlignment="1">
      <alignment horizontal="left"/>
    </xf>
    <xf numFmtId="172" fontId="22" fillId="0" borderId="0" xfId="0" applyNumberFormat="1" applyFont="1" applyFill="1" applyBorder="1" applyAlignment="1">
      <alignment horizontal="left"/>
    </xf>
    <xf numFmtId="0" fontId="23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17" fontId="0" fillId="0" borderId="0" xfId="0" applyNumberFormat="1" applyFont="1" applyFill="1" applyBorder="1" applyAlignment="1">
      <alignment horizontal="left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topLeftCell="A2" workbookViewId="0">
      <selection activeCell="F44" sqref="F44"/>
    </sheetView>
  </sheetViews>
  <sheetFormatPr baseColWidth="10" defaultColWidth="8.83203125" defaultRowHeight="15" x14ac:dyDescent="0"/>
  <cols>
    <col min="1" max="1" width="32.6640625" customWidth="1"/>
    <col min="2" max="2" width="10.83203125" style="20" customWidth="1"/>
    <col min="3" max="3" width="10.83203125" style="15" customWidth="1"/>
    <col min="6" max="6" width="12.83203125" customWidth="1"/>
    <col min="9" max="9" width="12.6640625" customWidth="1"/>
  </cols>
  <sheetData>
    <row r="1" spans="1:17" ht="30" customHeight="1">
      <c r="A1" s="2" t="s">
        <v>0</v>
      </c>
      <c r="B1" s="19"/>
      <c r="C1" s="16"/>
    </row>
    <row r="3" spans="1:17">
      <c r="F3" s="4" t="s">
        <v>1</v>
      </c>
      <c r="G3" s="4" t="s">
        <v>2</v>
      </c>
      <c r="H3" s="4">
        <f>62.5</f>
        <v>62.5</v>
      </c>
      <c r="I3" s="4" t="s">
        <v>3</v>
      </c>
      <c r="J3" s="4">
        <f>H3*0.9+2.5+2.5</f>
        <v>61.25</v>
      </c>
      <c r="K3" s="4"/>
      <c r="L3" s="4"/>
      <c r="M3" s="4"/>
      <c r="N3" s="4"/>
      <c r="O3" s="4" t="s">
        <v>4</v>
      </c>
      <c r="P3" s="4"/>
      <c r="Q3" s="4"/>
    </row>
    <row r="4" spans="1:17">
      <c r="B4" s="20" t="s">
        <v>5</v>
      </c>
      <c r="C4" s="15" t="s">
        <v>6</v>
      </c>
      <c r="D4" s="1" t="s">
        <v>7</v>
      </c>
      <c r="E4" s="1" t="s">
        <v>8</v>
      </c>
      <c r="F4" s="5" t="s">
        <v>9</v>
      </c>
      <c r="G4" s="5"/>
      <c r="H4" s="5"/>
      <c r="I4" s="5" t="s">
        <v>10</v>
      </c>
      <c r="J4" s="5"/>
      <c r="K4" s="5"/>
      <c r="L4" s="6" t="s">
        <v>11</v>
      </c>
      <c r="M4" s="5"/>
      <c r="N4" s="5"/>
      <c r="O4" s="5" t="s">
        <v>12</v>
      </c>
      <c r="P4" s="5"/>
      <c r="Q4" s="7"/>
    </row>
    <row r="5" spans="1:17">
      <c r="A5" s="22" t="s">
        <v>13</v>
      </c>
      <c r="F5" s="5" t="s">
        <v>14</v>
      </c>
      <c r="G5" s="5">
        <f>0.65*J3</f>
        <v>39.8125</v>
      </c>
      <c r="H5" s="5" t="s">
        <v>15</v>
      </c>
      <c r="I5" s="5" t="s">
        <v>16</v>
      </c>
      <c r="J5" s="5">
        <f>0.7*J3</f>
        <v>42.875</v>
      </c>
      <c r="K5" s="5" t="s">
        <v>17</v>
      </c>
      <c r="L5" s="5" t="s">
        <v>16</v>
      </c>
      <c r="M5" s="5">
        <f>0.75*J3</f>
        <v>45.9375</v>
      </c>
      <c r="N5" s="5" t="s">
        <v>15</v>
      </c>
      <c r="O5" s="5" t="s">
        <v>16</v>
      </c>
      <c r="P5" s="5">
        <f>0.4*J3</f>
        <v>24.5</v>
      </c>
      <c r="Q5" s="5" t="s">
        <v>15</v>
      </c>
    </row>
    <row r="6" spans="1:17">
      <c r="F6" s="5" t="s">
        <v>18</v>
      </c>
      <c r="G6" s="5">
        <f>0.75*J3</f>
        <v>45.9375</v>
      </c>
      <c r="H6" s="5" t="s">
        <v>15</v>
      </c>
      <c r="I6" s="5" t="s">
        <v>18</v>
      </c>
      <c r="J6" s="5">
        <f>0.8*J3</f>
        <v>49</v>
      </c>
      <c r="K6" s="5" t="s">
        <v>17</v>
      </c>
      <c r="L6" s="5" t="s">
        <v>18</v>
      </c>
      <c r="M6" s="5">
        <f>0.85*J3</f>
        <v>52.0625</v>
      </c>
      <c r="N6" s="5" t="s">
        <v>17</v>
      </c>
      <c r="O6" s="5" t="s">
        <v>18</v>
      </c>
      <c r="P6" s="5">
        <f>0.5*J3</f>
        <v>30.625</v>
      </c>
      <c r="Q6" s="5" t="s">
        <v>15</v>
      </c>
    </row>
    <row r="7" spans="1:17">
      <c r="A7" s="1" t="s">
        <v>19</v>
      </c>
      <c r="B7" s="20" t="s">
        <v>20</v>
      </c>
      <c r="C7" s="15" t="s">
        <v>20</v>
      </c>
      <c r="F7" s="5" t="s">
        <v>21</v>
      </c>
      <c r="G7" s="5">
        <f>0.85*J3</f>
        <v>52.0625</v>
      </c>
      <c r="H7" s="5" t="s">
        <v>22</v>
      </c>
      <c r="I7" s="5" t="s">
        <v>21</v>
      </c>
      <c r="J7" s="5">
        <f>0.9*J3</f>
        <v>55.125</v>
      </c>
      <c r="K7" s="5" t="s">
        <v>23</v>
      </c>
      <c r="L7" s="5" t="s">
        <v>21</v>
      </c>
      <c r="M7" s="5">
        <f>0.95*J3</f>
        <v>58.1875</v>
      </c>
      <c r="N7" s="5" t="s">
        <v>24</v>
      </c>
      <c r="O7" s="8" t="s">
        <v>21</v>
      </c>
      <c r="P7" s="5">
        <f>0.6*J3</f>
        <v>36.75</v>
      </c>
      <c r="Q7" s="5" t="s">
        <v>15</v>
      </c>
    </row>
    <row r="8" spans="1:17">
      <c r="A8" s="1" t="s">
        <v>25</v>
      </c>
      <c r="B8" s="21" t="s">
        <v>26</v>
      </c>
      <c r="C8" s="15">
        <v>5</v>
      </c>
      <c r="F8" s="4" t="s">
        <v>27</v>
      </c>
      <c r="G8" s="4" t="s">
        <v>2</v>
      </c>
      <c r="H8" s="4">
        <v>175</v>
      </c>
      <c r="I8" s="4" t="s">
        <v>28</v>
      </c>
      <c r="J8" s="4">
        <f>0.9*H8+2.5+5</f>
        <v>165</v>
      </c>
      <c r="K8" s="4"/>
      <c r="L8" s="4"/>
      <c r="M8" s="4"/>
      <c r="N8" s="4"/>
      <c r="O8" s="4" t="s">
        <v>4</v>
      </c>
      <c r="P8" s="4"/>
      <c r="Q8" s="4"/>
    </row>
    <row r="9" spans="1:17">
      <c r="A9" s="1" t="s">
        <v>29</v>
      </c>
      <c r="B9" s="20">
        <v>5</v>
      </c>
      <c r="C9" s="15">
        <v>5</v>
      </c>
      <c r="F9" s="9" t="s">
        <v>9</v>
      </c>
      <c r="G9" s="9"/>
      <c r="H9" s="9"/>
      <c r="I9" s="9" t="s">
        <v>10</v>
      </c>
      <c r="J9" s="9"/>
      <c r="K9" s="9"/>
      <c r="L9" s="9" t="s">
        <v>30</v>
      </c>
      <c r="M9" s="9"/>
      <c r="N9" s="9"/>
      <c r="O9" s="10" t="s">
        <v>31</v>
      </c>
      <c r="P9" s="9"/>
      <c r="Q9" s="9"/>
    </row>
    <row r="10" spans="1:17">
      <c r="A10" s="1" t="s">
        <v>32</v>
      </c>
      <c r="B10" s="20" t="s">
        <v>33</v>
      </c>
      <c r="C10" s="15" t="s">
        <v>34</v>
      </c>
      <c r="F10" s="9" t="s">
        <v>16</v>
      </c>
      <c r="G10" s="9">
        <f>0.65*J8</f>
        <v>107.25</v>
      </c>
      <c r="H10" s="9" t="s">
        <v>15</v>
      </c>
      <c r="I10" s="9" t="s">
        <v>16</v>
      </c>
      <c r="J10" s="9">
        <f>0.7*J8</f>
        <v>115.49999999999999</v>
      </c>
      <c r="K10" s="9" t="s">
        <v>17</v>
      </c>
      <c r="L10" s="9" t="s">
        <v>16</v>
      </c>
      <c r="M10" s="9">
        <f>0.75*J8</f>
        <v>123.75</v>
      </c>
      <c r="N10" s="9" t="s">
        <v>15</v>
      </c>
      <c r="O10" s="9" t="s">
        <v>16</v>
      </c>
      <c r="P10" s="9">
        <f>0.4*J8</f>
        <v>66</v>
      </c>
      <c r="Q10" s="9" t="s">
        <v>15</v>
      </c>
    </row>
    <row r="11" spans="1:17">
      <c r="A11" s="23" t="s">
        <v>87</v>
      </c>
      <c r="B11" s="20" t="s">
        <v>33</v>
      </c>
      <c r="C11" s="24" t="s">
        <v>34</v>
      </c>
      <c r="F11" s="9" t="s">
        <v>18</v>
      </c>
      <c r="G11" s="9">
        <f>0.75*J8</f>
        <v>123.75</v>
      </c>
      <c r="H11" s="9" t="s">
        <v>15</v>
      </c>
      <c r="I11" s="9" t="s">
        <v>18</v>
      </c>
      <c r="J11" s="9">
        <f>0.8*J8</f>
        <v>132</v>
      </c>
      <c r="K11" s="9" t="s">
        <v>17</v>
      </c>
      <c r="L11" s="9" t="s">
        <v>18</v>
      </c>
      <c r="M11" s="9">
        <f>0.85*J8</f>
        <v>140.25</v>
      </c>
      <c r="N11" s="9" t="s">
        <v>17</v>
      </c>
      <c r="O11" s="9" t="s">
        <v>36</v>
      </c>
      <c r="P11" s="9">
        <f>0.5*J8</f>
        <v>82.5</v>
      </c>
      <c r="Q11" s="9" t="s">
        <v>15</v>
      </c>
    </row>
    <row r="12" spans="1:17">
      <c r="A12" s="1" t="s">
        <v>37</v>
      </c>
      <c r="B12" s="20">
        <v>3</v>
      </c>
      <c r="C12" s="15">
        <v>12</v>
      </c>
      <c r="F12" s="9" t="s">
        <v>38</v>
      </c>
      <c r="G12" s="9">
        <f>0.85*J8</f>
        <v>140.25</v>
      </c>
      <c r="H12" s="9" t="s">
        <v>22</v>
      </c>
      <c r="I12" s="9" t="s">
        <v>38</v>
      </c>
      <c r="J12" s="9">
        <f>0.9*J8</f>
        <v>148.5</v>
      </c>
      <c r="K12" s="9" t="s">
        <v>23</v>
      </c>
      <c r="L12" s="9" t="s">
        <v>21</v>
      </c>
      <c r="M12" s="9">
        <f>0.95*J8</f>
        <v>156.75</v>
      </c>
      <c r="N12" s="9" t="s">
        <v>39</v>
      </c>
      <c r="O12" s="9" t="s">
        <v>21</v>
      </c>
      <c r="P12" s="9">
        <f>0.6*J8</f>
        <v>99</v>
      </c>
      <c r="Q12" s="9" t="s">
        <v>15</v>
      </c>
    </row>
    <row r="13" spans="1:17">
      <c r="A13" s="1" t="s">
        <v>40</v>
      </c>
      <c r="F13" s="11" t="s">
        <v>41</v>
      </c>
      <c r="G13" s="12" t="s">
        <v>2</v>
      </c>
      <c r="H13" s="12">
        <v>110</v>
      </c>
      <c r="I13" s="12" t="s">
        <v>42</v>
      </c>
      <c r="J13" s="12">
        <f>H13*0.9+2.5+2.5</f>
        <v>104</v>
      </c>
      <c r="K13" s="12"/>
      <c r="L13" s="12"/>
      <c r="M13" s="12"/>
      <c r="N13" s="12"/>
      <c r="O13" s="12" t="s">
        <v>4</v>
      </c>
      <c r="P13" s="12"/>
      <c r="Q13" s="12"/>
    </row>
    <row r="14" spans="1:17">
      <c r="F14" s="13" t="s">
        <v>9</v>
      </c>
      <c r="G14" s="13"/>
      <c r="H14" s="13"/>
      <c r="I14" s="13" t="s">
        <v>10</v>
      </c>
      <c r="J14" s="13"/>
      <c r="K14" s="13"/>
      <c r="L14" s="13" t="s">
        <v>30</v>
      </c>
      <c r="M14" s="13"/>
      <c r="N14" s="13"/>
      <c r="O14" s="13" t="s">
        <v>31</v>
      </c>
      <c r="P14" s="13"/>
      <c r="Q14" s="13"/>
    </row>
    <row r="15" spans="1:17">
      <c r="A15" s="22" t="s">
        <v>43</v>
      </c>
      <c r="F15" s="13" t="s">
        <v>16</v>
      </c>
      <c r="G15" s="13">
        <v>61.424999999999997</v>
      </c>
      <c r="H15" s="13" t="s">
        <v>15</v>
      </c>
      <c r="I15" s="13" t="s">
        <v>16</v>
      </c>
      <c r="J15" s="13" t="s">
        <v>44</v>
      </c>
      <c r="K15" s="13" t="s">
        <v>17</v>
      </c>
      <c r="L15" s="13" t="s">
        <v>16</v>
      </c>
      <c r="M15" s="13">
        <v>70.875</v>
      </c>
      <c r="N15" s="13" t="s">
        <v>15</v>
      </c>
      <c r="O15" s="13" t="s">
        <v>16</v>
      </c>
      <c r="P15" s="13">
        <v>37.799999999999997</v>
      </c>
      <c r="Q15" s="13" t="s">
        <v>15</v>
      </c>
    </row>
    <row r="16" spans="1:17">
      <c r="F16" s="13" t="s">
        <v>18</v>
      </c>
      <c r="G16" s="13">
        <v>70.875</v>
      </c>
      <c r="H16" s="13" t="s">
        <v>15</v>
      </c>
      <c r="I16" s="13" t="s">
        <v>18</v>
      </c>
      <c r="J16" s="13">
        <v>75.599999999999994</v>
      </c>
      <c r="K16" s="13" t="s">
        <v>17</v>
      </c>
      <c r="L16" s="13" t="s">
        <v>18</v>
      </c>
      <c r="M16" s="13">
        <v>80.325000000000003</v>
      </c>
      <c r="N16" s="13" t="s">
        <v>17</v>
      </c>
      <c r="O16" s="13" t="s">
        <v>18</v>
      </c>
      <c r="P16" s="13">
        <v>47.25</v>
      </c>
      <c r="Q16" s="13" t="s">
        <v>15</v>
      </c>
    </row>
    <row r="17" spans="1:17">
      <c r="A17" s="1" t="s">
        <v>45</v>
      </c>
      <c r="B17" s="20" t="s">
        <v>20</v>
      </c>
      <c r="C17" s="15" t="s">
        <v>20</v>
      </c>
      <c r="F17" s="13" t="s">
        <v>21</v>
      </c>
      <c r="G17" s="13">
        <v>80.325000000000003</v>
      </c>
      <c r="H17" s="13" t="s">
        <v>22</v>
      </c>
      <c r="I17" s="13" t="s">
        <v>21</v>
      </c>
      <c r="J17" s="13">
        <v>85.05</v>
      </c>
      <c r="K17" s="13" t="s">
        <v>23</v>
      </c>
      <c r="L17" s="13" t="s">
        <v>38</v>
      </c>
      <c r="M17" s="13">
        <v>89.775000000000006</v>
      </c>
      <c r="N17" s="13" t="s">
        <v>39</v>
      </c>
      <c r="O17" s="13" t="s">
        <v>21</v>
      </c>
      <c r="P17" s="13">
        <v>56.7</v>
      </c>
      <c r="Q17" s="13" t="s">
        <v>15</v>
      </c>
    </row>
    <row r="18" spans="1:17">
      <c r="A18" s="1" t="s">
        <v>46</v>
      </c>
      <c r="B18" s="20">
        <v>5</v>
      </c>
      <c r="C18" s="15" t="s">
        <v>47</v>
      </c>
      <c r="F18" s="4" t="s">
        <v>19</v>
      </c>
      <c r="G18" s="4" t="s">
        <v>2</v>
      </c>
      <c r="H18" s="4">
        <v>145</v>
      </c>
      <c r="I18" s="4" t="s">
        <v>28</v>
      </c>
      <c r="J18" s="4">
        <f>H18*0.9+5+5</f>
        <v>140.5</v>
      </c>
      <c r="K18" s="4"/>
      <c r="L18" s="4"/>
      <c r="M18" s="4"/>
      <c r="N18" s="4"/>
      <c r="O18" s="4" t="s">
        <v>4</v>
      </c>
      <c r="P18" s="4"/>
      <c r="Q18" s="4"/>
    </row>
    <row r="19" spans="1:17">
      <c r="A19" s="1" t="s">
        <v>48</v>
      </c>
      <c r="B19" s="20" t="s">
        <v>33</v>
      </c>
      <c r="C19" s="15" t="s">
        <v>34</v>
      </c>
      <c r="F19" s="14" t="s">
        <v>9</v>
      </c>
      <c r="G19" s="14"/>
      <c r="H19" s="14"/>
      <c r="I19" s="14" t="s">
        <v>49</v>
      </c>
      <c r="J19" s="14"/>
      <c r="K19" s="14"/>
      <c r="L19" s="14" t="s">
        <v>30</v>
      </c>
      <c r="M19" s="14"/>
      <c r="N19" s="14"/>
      <c r="O19" s="14" t="s">
        <v>50</v>
      </c>
      <c r="P19" s="14"/>
      <c r="Q19" s="14"/>
    </row>
    <row r="20" spans="1:17">
      <c r="A20" s="1" t="s">
        <v>51</v>
      </c>
      <c r="B20" s="20" t="s">
        <v>33</v>
      </c>
      <c r="C20" s="18" t="s">
        <v>52</v>
      </c>
      <c r="F20" s="14" t="s">
        <v>16</v>
      </c>
      <c r="G20" s="14">
        <f>0.65*J18</f>
        <v>91.325000000000003</v>
      </c>
      <c r="H20" s="14" t="s">
        <v>15</v>
      </c>
      <c r="I20" s="14" t="s">
        <v>16</v>
      </c>
      <c r="J20" s="14">
        <f>0.7*J18</f>
        <v>98.35</v>
      </c>
      <c r="K20" s="14" t="s">
        <v>17</v>
      </c>
      <c r="L20" s="14" t="s">
        <v>16</v>
      </c>
      <c r="M20" s="14">
        <f>0.75*J18</f>
        <v>105.375</v>
      </c>
      <c r="N20" s="14" t="s">
        <v>15</v>
      </c>
      <c r="O20" s="14" t="s">
        <v>16</v>
      </c>
      <c r="P20" s="14">
        <f>0.4*J18</f>
        <v>56.2</v>
      </c>
      <c r="Q20" s="14" t="s">
        <v>15</v>
      </c>
    </row>
    <row r="21" spans="1:17">
      <c r="A21" s="1" t="s">
        <v>53</v>
      </c>
      <c r="B21" s="20" t="s">
        <v>33</v>
      </c>
      <c r="C21" s="18" t="s">
        <v>54</v>
      </c>
      <c r="F21" s="14" t="s">
        <v>18</v>
      </c>
      <c r="G21" s="14">
        <f>0.75*J18</f>
        <v>105.375</v>
      </c>
      <c r="H21" s="14" t="s">
        <v>15</v>
      </c>
      <c r="I21" s="14" t="s">
        <v>36</v>
      </c>
      <c r="J21" s="14">
        <f>0.8*J18</f>
        <v>112.4</v>
      </c>
      <c r="K21" s="14" t="s">
        <v>17</v>
      </c>
      <c r="L21" s="14" t="s">
        <v>18</v>
      </c>
      <c r="M21" s="14">
        <f>0.85*J18</f>
        <v>119.425</v>
      </c>
      <c r="N21" s="14" t="s">
        <v>17</v>
      </c>
      <c r="O21" s="14" t="s">
        <v>18</v>
      </c>
      <c r="P21" s="14">
        <f>0.5*J18</f>
        <v>70.25</v>
      </c>
      <c r="Q21" s="14" t="s">
        <v>15</v>
      </c>
    </row>
    <row r="22" spans="1:17">
      <c r="A22" s="1" t="s">
        <v>55</v>
      </c>
      <c r="B22" s="20" t="s">
        <v>33</v>
      </c>
      <c r="C22" s="15" t="s">
        <v>56</v>
      </c>
      <c r="F22" s="14" t="s">
        <v>38</v>
      </c>
      <c r="G22" s="14">
        <f>0.85*J18</f>
        <v>119.425</v>
      </c>
      <c r="H22" s="14" t="s">
        <v>22</v>
      </c>
      <c r="I22" s="14" t="s">
        <v>38</v>
      </c>
      <c r="J22" s="14">
        <f>0.9*J18</f>
        <v>126.45</v>
      </c>
      <c r="K22" s="14" t="s">
        <v>23</v>
      </c>
      <c r="L22" s="14" t="s">
        <v>38</v>
      </c>
      <c r="M22" s="14">
        <f>0.95*J18</f>
        <v>133.47499999999999</v>
      </c>
      <c r="N22" s="14" t="s">
        <v>39</v>
      </c>
      <c r="O22" s="14" t="s">
        <v>21</v>
      </c>
      <c r="P22" s="14">
        <f>0.6*J18</f>
        <v>84.3</v>
      </c>
      <c r="Q22" s="14" t="s">
        <v>15</v>
      </c>
    </row>
    <row r="23" spans="1:17">
      <c r="A23" s="1" t="s">
        <v>57</v>
      </c>
      <c r="B23" s="20">
        <v>3</v>
      </c>
      <c r="C23" s="15" t="s">
        <v>58</v>
      </c>
    </row>
    <row r="25" spans="1:17">
      <c r="A25" s="1" t="s">
        <v>59</v>
      </c>
    </row>
    <row r="27" spans="1:17">
      <c r="A27" s="22" t="s">
        <v>60</v>
      </c>
    </row>
    <row r="29" spans="1:17">
      <c r="A29" s="1" t="s">
        <v>61</v>
      </c>
      <c r="B29" s="20" t="s">
        <v>20</v>
      </c>
      <c r="C29" s="15" t="s">
        <v>20</v>
      </c>
    </row>
    <row r="30" spans="1:17">
      <c r="A30" s="1" t="s">
        <v>62</v>
      </c>
      <c r="B30" s="20">
        <v>6</v>
      </c>
      <c r="C30" s="15" t="s">
        <v>34</v>
      </c>
    </row>
    <row r="31" spans="1:17">
      <c r="A31" s="1" t="s">
        <v>29</v>
      </c>
      <c r="B31" s="20">
        <v>6</v>
      </c>
      <c r="C31" s="15">
        <v>5</v>
      </c>
    </row>
    <row r="32" spans="1:17">
      <c r="A32" s="1" t="s">
        <v>63</v>
      </c>
      <c r="B32" s="20" t="s">
        <v>64</v>
      </c>
      <c r="C32" s="15" t="s">
        <v>34</v>
      </c>
    </row>
    <row r="33" spans="1:4">
      <c r="A33" s="1" t="s">
        <v>65</v>
      </c>
      <c r="B33" s="20" t="s">
        <v>33</v>
      </c>
      <c r="C33" s="15" t="s">
        <v>35</v>
      </c>
    </row>
    <row r="34" spans="1:4">
      <c r="A34" s="1" t="s">
        <v>66</v>
      </c>
      <c r="B34" s="20" t="s">
        <v>33</v>
      </c>
      <c r="C34" s="15" t="s">
        <v>67</v>
      </c>
      <c r="D34" s="1"/>
    </row>
    <row r="36" spans="1:4">
      <c r="A36" s="1" t="s">
        <v>40</v>
      </c>
    </row>
    <row r="38" spans="1:4">
      <c r="A38" s="22" t="s">
        <v>69</v>
      </c>
    </row>
    <row r="41" spans="1:4">
      <c r="A41" s="1" t="s">
        <v>70</v>
      </c>
      <c r="B41" s="20" t="s">
        <v>33</v>
      </c>
      <c r="C41" s="15" t="s">
        <v>34</v>
      </c>
    </row>
    <row r="42" spans="1:4">
      <c r="A42" s="1" t="s">
        <v>71</v>
      </c>
      <c r="B42" s="20" t="s">
        <v>33</v>
      </c>
      <c r="C42" s="15" t="s">
        <v>54</v>
      </c>
    </row>
    <row r="43" spans="1:4">
      <c r="A43" s="1" t="s">
        <v>72</v>
      </c>
      <c r="B43" s="20" t="s">
        <v>33</v>
      </c>
      <c r="C43" s="15" t="s">
        <v>58</v>
      </c>
      <c r="D43" s="1" t="s">
        <v>68</v>
      </c>
    </row>
    <row r="44" spans="1:4">
      <c r="A44" s="1" t="s">
        <v>73</v>
      </c>
      <c r="B44" s="20" t="s">
        <v>33</v>
      </c>
      <c r="C44" s="15" t="s">
        <v>35</v>
      </c>
    </row>
    <row r="45" spans="1:4">
      <c r="A45" s="1" t="s">
        <v>74</v>
      </c>
      <c r="B45" s="20">
        <v>3</v>
      </c>
      <c r="C45" s="15" t="s">
        <v>35</v>
      </c>
    </row>
    <row r="46" spans="1:4">
      <c r="A46" s="1" t="s">
        <v>75</v>
      </c>
      <c r="B46" s="20">
        <v>3</v>
      </c>
      <c r="C46" s="15" t="s">
        <v>35</v>
      </c>
    </row>
    <row r="47" spans="1:4">
      <c r="A47" s="3" t="s">
        <v>76</v>
      </c>
      <c r="B47" s="20">
        <v>3</v>
      </c>
      <c r="C47" s="15" t="s">
        <v>35</v>
      </c>
    </row>
    <row r="48" spans="1:4">
      <c r="A48" s="1" t="s">
        <v>77</v>
      </c>
      <c r="B48" s="20">
        <v>3</v>
      </c>
      <c r="C48" s="15" t="s">
        <v>35</v>
      </c>
    </row>
    <row r="50" spans="1:4">
      <c r="A50" s="22" t="s">
        <v>78</v>
      </c>
    </row>
    <row r="52" spans="1:4">
      <c r="A52" s="1" t="s">
        <v>79</v>
      </c>
      <c r="B52" s="20" t="s">
        <v>20</v>
      </c>
      <c r="C52" s="15" t="s">
        <v>20</v>
      </c>
    </row>
    <row r="53" spans="1:4">
      <c r="A53" s="1" t="s">
        <v>80</v>
      </c>
      <c r="B53" s="20" t="s">
        <v>33</v>
      </c>
      <c r="C53" s="15" t="s">
        <v>52</v>
      </c>
    </row>
    <row r="54" spans="1:4">
      <c r="A54" s="1" t="s">
        <v>81</v>
      </c>
      <c r="B54" s="20" t="s">
        <v>33</v>
      </c>
      <c r="C54" s="15" t="s">
        <v>54</v>
      </c>
    </row>
    <row r="55" spans="1:4">
      <c r="A55" s="1" t="s">
        <v>82</v>
      </c>
      <c r="B55" s="20" t="s">
        <v>83</v>
      </c>
      <c r="C55" s="15" t="s">
        <v>54</v>
      </c>
      <c r="D55" s="1" t="s">
        <v>68</v>
      </c>
    </row>
    <row r="56" spans="1:4">
      <c r="A56" s="1" t="s">
        <v>84</v>
      </c>
      <c r="B56" s="20">
        <v>4</v>
      </c>
      <c r="C56" s="18" t="s">
        <v>52</v>
      </c>
    </row>
    <row r="57" spans="1:4">
      <c r="A57" s="1" t="s">
        <v>85</v>
      </c>
      <c r="B57" s="20">
        <v>3</v>
      </c>
      <c r="C57" s="15" t="s">
        <v>54</v>
      </c>
    </row>
    <row r="58" spans="1:4">
      <c r="A58" s="1" t="s">
        <v>86</v>
      </c>
      <c r="B58" s="20">
        <v>3</v>
      </c>
      <c r="C58" s="17" t="s">
        <v>35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Android phone</dc:creator>
  <cp:lastModifiedBy>Sebastian Krarup</cp:lastModifiedBy>
  <dcterms:modified xsi:type="dcterms:W3CDTF">2016-02-17T19:07:06Z</dcterms:modified>
</cp:coreProperties>
</file>